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2045"/>
  </bookViews>
  <sheets>
    <sheet name="2017" sheetId="1" r:id="rId1"/>
  </sheets>
  <definedNames>
    <definedName name="_xlnm.Print_Titles" localSheetId="0">'2017'!$A:$A,'2017'!$2:$3</definedName>
  </definedNames>
  <calcPr calcId="145621"/>
</workbook>
</file>

<file path=xl/calcChain.xml><?xml version="1.0" encoding="utf-8"?>
<calcChain xmlns="http://schemas.openxmlformats.org/spreadsheetml/2006/main">
  <c r="Y90" i="1" l="1"/>
  <c r="Y47" i="1" l="1"/>
  <c r="E90" i="1" l="1"/>
  <c r="F90" i="1"/>
  <c r="H90" i="1"/>
  <c r="J90" i="1"/>
  <c r="K90" i="1"/>
  <c r="L90" i="1"/>
  <c r="N90" i="1"/>
  <c r="P90" i="1"/>
  <c r="R90" i="1"/>
  <c r="Y89" i="1"/>
  <c r="M7" i="1"/>
  <c r="V97" i="1"/>
  <c r="T35" i="1"/>
  <c r="T11" i="1"/>
  <c r="S14" i="1"/>
  <c r="S4" i="1"/>
  <c r="S82" i="1"/>
  <c r="S53" i="1"/>
  <c r="S90" i="1" l="1"/>
  <c r="M90" i="1" l="1"/>
  <c r="Y67" i="1" l="1"/>
  <c r="Y58" i="1"/>
  <c r="Y44" i="1"/>
  <c r="Y37" i="1"/>
  <c r="Y14" i="1"/>
  <c r="Y11" i="1"/>
  <c r="L97" i="1" l="1"/>
  <c r="Y82" i="1" l="1"/>
  <c r="Y73" i="1"/>
  <c r="Y4" i="1"/>
  <c r="U90" i="1"/>
  <c r="Y29" i="1"/>
  <c r="Q90" i="1" l="1"/>
  <c r="Y22" i="1" l="1"/>
  <c r="Y35" i="1"/>
  <c r="Y60" i="1"/>
  <c r="Y15" i="1" l="1"/>
  <c r="Y40" i="1"/>
  <c r="Y48" i="1"/>
  <c r="D90" i="1" l="1"/>
  <c r="Y68" i="1" l="1"/>
  <c r="T90" i="1"/>
  <c r="G90" i="1"/>
  <c r="Y76" i="1" l="1"/>
  <c r="Z90" i="1"/>
  <c r="Y27" i="1" l="1"/>
  <c r="Y87" i="1"/>
  <c r="Y31" i="1" l="1"/>
  <c r="Y53" i="1"/>
  <c r="Y75" i="1" l="1"/>
  <c r="G97" i="1"/>
  <c r="Y49" i="1" l="1"/>
  <c r="Y8" i="1"/>
  <c r="Y6" i="1" l="1"/>
  <c r="Y16" i="1"/>
  <c r="Y19" i="1"/>
  <c r="Y26" i="1"/>
  <c r="Y32" i="1"/>
  <c r="Y61" i="1"/>
  <c r="Y62" i="1"/>
  <c r="Y64" i="1"/>
  <c r="Y79" i="1"/>
  <c r="Y84" i="1"/>
  <c r="D97" i="1"/>
  <c r="Y66" i="1" l="1"/>
  <c r="Y9" i="1" l="1"/>
  <c r="Y30" i="1"/>
  <c r="Y7" i="1" l="1"/>
  <c r="Y24" i="1"/>
  <c r="P97" i="1" l="1"/>
  <c r="V90" i="1" l="1"/>
  <c r="S97" i="1"/>
  <c r="Y86" i="1" l="1"/>
  <c r="Y38" i="1" l="1"/>
  <c r="Y78" i="1" l="1"/>
  <c r="Y10" i="1"/>
  <c r="Y88" i="1"/>
  <c r="Y85" i="1"/>
  <c r="Y83" i="1"/>
  <c r="Y77" i="1"/>
  <c r="Y72" i="1"/>
  <c r="Y70" i="1"/>
  <c r="Y56" i="1"/>
  <c r="Y54" i="1"/>
  <c r="Y51" i="1"/>
  <c r="Y46" i="1"/>
  <c r="Y45" i="1"/>
  <c r="Y43" i="1"/>
  <c r="Y39" i="1"/>
  <c r="Y36" i="1"/>
  <c r="Y34" i="1"/>
  <c r="Y33" i="1"/>
  <c r="Y28" i="1"/>
  <c r="Y12" i="1"/>
  <c r="Y71" i="1" l="1"/>
  <c r="Y41" i="1"/>
  <c r="Y74" i="1"/>
  <c r="Y81" i="1"/>
  <c r="Y5" i="1"/>
  <c r="Y50" i="1"/>
  <c r="Y18" i="1"/>
  <c r="Y17" i="1"/>
  <c r="Y23" i="1" l="1"/>
  <c r="Y65" i="1"/>
  <c r="Y55" i="1" l="1"/>
  <c r="Y21" i="1"/>
  <c r="B97" i="1"/>
  <c r="Y13" i="1" l="1"/>
  <c r="Y20" i="1"/>
  <c r="Y80" i="1" l="1"/>
  <c r="Y69" i="1" l="1"/>
  <c r="B90" i="1"/>
  <c r="Y63" i="1" l="1"/>
  <c r="Y59" i="1" l="1"/>
  <c r="Y57" i="1" l="1"/>
  <c r="Y52" i="1" l="1"/>
  <c r="Y42" i="1" l="1"/>
  <c r="Y25" i="1" l="1"/>
</calcChain>
</file>

<file path=xl/sharedStrings.xml><?xml version="1.0" encoding="utf-8"?>
<sst xmlns="http://schemas.openxmlformats.org/spreadsheetml/2006/main" count="146" uniqueCount="132">
  <si>
    <t>Navn</t>
  </si>
  <si>
    <t>Amalie Kanstrup</t>
  </si>
  <si>
    <t>Betina Pedersen</t>
  </si>
  <si>
    <t>Caroline Beck</t>
  </si>
  <si>
    <t>Christie Prøhl</t>
  </si>
  <si>
    <t>Emil Houlborg</t>
  </si>
  <si>
    <t xml:space="preserve">Helene Levring </t>
  </si>
  <si>
    <t>Johan Nielsen</t>
  </si>
  <si>
    <t>Laura Davidsen Nielsen</t>
  </si>
  <si>
    <t>Louise Houe Andersen</t>
  </si>
  <si>
    <t>Mathias Pedersen</t>
  </si>
  <si>
    <t>Mikkel Weis Kallesøe</t>
  </si>
  <si>
    <t>Rasmus Jørgensen</t>
  </si>
  <si>
    <t>Rebecca Jacobsen</t>
  </si>
  <si>
    <t>Sebastian Leimbeck</t>
  </si>
  <si>
    <t>Sofie Rahbek Hansen</t>
  </si>
  <si>
    <t>I alt</t>
  </si>
  <si>
    <t>Anne Sunesen</t>
  </si>
  <si>
    <t>Anton Kirkegaard Olesen</t>
  </si>
  <si>
    <t>Celeste Pind Therkildsen</t>
  </si>
  <si>
    <t>Josefine Heuer</t>
  </si>
  <si>
    <t>Kathrine Fog</t>
  </si>
  <si>
    <t>Martin Madsen</t>
  </si>
  <si>
    <t>Nicolai Friborg</t>
  </si>
  <si>
    <t>Oliver Widemann Bache</t>
  </si>
  <si>
    <t>Sofie Bruun Boye</t>
  </si>
  <si>
    <t>Antal biler</t>
  </si>
  <si>
    <t>Ida Kristensen</t>
  </si>
  <si>
    <t>Sats pr. kilometer</t>
  </si>
  <si>
    <t>Antal Kilometer (enkelt vej)</t>
  </si>
  <si>
    <t>Pris pr. tur (retur)</t>
  </si>
  <si>
    <t>(-) = SVØMMER SKYLDER</t>
  </si>
  <si>
    <t>Julie Søgaard</t>
  </si>
  <si>
    <t>Chris Rasmussen</t>
  </si>
  <si>
    <t>Helene Marie Skouvig Andersen</t>
  </si>
  <si>
    <t>Daniel Østerballe</t>
  </si>
  <si>
    <t>Anna Varming</t>
  </si>
  <si>
    <t>Josephine Larsen</t>
  </si>
  <si>
    <t>Louise Sunesen</t>
  </si>
  <si>
    <t>Nanna Søgaard</t>
  </si>
  <si>
    <t>Sarah Bundgaard</t>
  </si>
  <si>
    <t>Sille Mortensen</t>
  </si>
  <si>
    <t>Kørepenge retur</t>
  </si>
  <si>
    <t>Jakob Vingborg</t>
  </si>
  <si>
    <t>Mads Peter Hansen</t>
  </si>
  <si>
    <t>Mikkel Riis</t>
  </si>
  <si>
    <t>Maria Aakmann Andersen</t>
  </si>
  <si>
    <t>Lucas Hedegaard</t>
  </si>
  <si>
    <t>Lea Kjær Kristensen</t>
  </si>
  <si>
    <t>Sofie Madsen</t>
  </si>
  <si>
    <t>Anders Elsborg</t>
  </si>
  <si>
    <t>Andreas Weis Kallesøe</t>
  </si>
  <si>
    <t>Emma Christensen</t>
  </si>
  <si>
    <t>Kørepenge til chauffør</t>
  </si>
  <si>
    <t>Daniel Grimm</t>
  </si>
  <si>
    <t>Startgebyr mv.</t>
  </si>
  <si>
    <t>Begynder-stævne, Ikast
14.12.14</t>
  </si>
  <si>
    <t>Lasse Fechter</t>
  </si>
  <si>
    <t>Louise Dalsgaard Liboriussen</t>
  </si>
  <si>
    <t>Alberthe Skovborg Hansen</t>
  </si>
  <si>
    <t>Ben Hegyi</t>
  </si>
  <si>
    <t>Caroline Kirisberg Villadsen</t>
  </si>
  <si>
    <t>Elisabeth Vingborg</t>
  </si>
  <si>
    <t>Freja Jungersen Nielsen</t>
  </si>
  <si>
    <t>Kasper Henriksen</t>
  </si>
  <si>
    <t>Majken Haarup</t>
  </si>
  <si>
    <t>Malena Pind Therkildsen</t>
  </si>
  <si>
    <t>Maria Østergaard Nielsen</t>
  </si>
  <si>
    <t>Rikke Ulrich Struntze Sørensen</t>
  </si>
  <si>
    <t>Sofie Reinholdt Andreasen</t>
  </si>
  <si>
    <t>Andet:</t>
  </si>
  <si>
    <t>Anders Schulz</t>
  </si>
  <si>
    <t>Lars K S Andersen</t>
  </si>
  <si>
    <t>Lea Moesgaard</t>
  </si>
  <si>
    <t>Selma Skipper</t>
  </si>
  <si>
    <t>Oscar Rundqvist</t>
  </si>
  <si>
    <t>Frederik Dalsgaard Liboriussen</t>
  </si>
  <si>
    <t>Holstebro</t>
  </si>
  <si>
    <t>Herning</t>
  </si>
  <si>
    <t>Ella Ryberg</t>
  </si>
  <si>
    <t>Sofie Pind Sørensen</t>
  </si>
  <si>
    <t>Olivia Mørch</t>
  </si>
  <si>
    <t>Tobias Jakobsen</t>
  </si>
  <si>
    <t>Peter S. Lauritsen</t>
  </si>
  <si>
    <t>Mathilde Vasegaard</t>
  </si>
  <si>
    <t>August Sand Jensen</t>
  </si>
  <si>
    <t>Josefine Bundgaard</t>
  </si>
  <si>
    <t>Kristian Svenstrup</t>
  </si>
  <si>
    <t>Christoffer Endrup Jacobsen</t>
  </si>
  <si>
    <t>Helene Siegenthaler</t>
  </si>
  <si>
    <t>Magne Hansen</t>
  </si>
  <si>
    <t>Aksel Knakkergaard Nielsen</t>
  </si>
  <si>
    <t>Emil Ulrich Sørensen</t>
  </si>
  <si>
    <t>(Ved spørgsmål kan Louise Houe's (Elite) mor Charlotte kontaktes -22 24 82 79)</t>
  </si>
  <si>
    <t>JANUAR 2017 til JUNI 2017</t>
  </si>
  <si>
    <t xml:space="preserve">Startgebyr mv. / fast pris for deltagelse </t>
  </si>
  <si>
    <t>Anne Sindberg Lauritsen</t>
  </si>
  <si>
    <t>Asbjørn Aggerholm</t>
  </si>
  <si>
    <t>Jacob Varming</t>
  </si>
  <si>
    <t>Kamille Rahbek Hansen</t>
  </si>
  <si>
    <t>Lucas Lund Rasmussen</t>
  </si>
  <si>
    <t>Mathilde Liboriussen</t>
  </si>
  <si>
    <t>Park Vendia SwimCup, Hjørring 28. - 30 april 2017</t>
  </si>
  <si>
    <t>Vestkyst Bank Swim Cup, Holstebro 3. - 5. februar 2017</t>
  </si>
  <si>
    <t>Dorothea Cup, Kolding 19. - 21. maj 2017</t>
  </si>
  <si>
    <t>Hjørring</t>
  </si>
  <si>
    <t>Kolding</t>
  </si>
  <si>
    <t>Manglende opkræv-ning af kørepenge</t>
  </si>
  <si>
    <t>Herning Open, 31. marts - 2. april 2017</t>
  </si>
  <si>
    <t xml:space="preserve">Midt Vest Cup, Viborg </t>
  </si>
  <si>
    <t>MidtVest Grand Prix, Thisted d. 6. maj 2017</t>
  </si>
  <si>
    <t xml:space="preserve">Spar Nord Cup, 17.6.17 Viborg </t>
  </si>
  <si>
    <t>Kørepenge til bus til Kolding</t>
  </si>
  <si>
    <t>19.5 Kørepenge retur</t>
  </si>
  <si>
    <t>19.5 Kørepenge</t>
  </si>
  <si>
    <t>19.5 Løbsgebyr</t>
  </si>
  <si>
    <t>5.2: Overnatning forældre  - 19.5  Løbsgebyrer</t>
  </si>
  <si>
    <t>19.5 Kørepenge og løbsgebyrer</t>
  </si>
  <si>
    <t>19.5 Kørepenge retur og løbsgebyr</t>
  </si>
  <si>
    <t>Thisted</t>
  </si>
  <si>
    <t>Viborg</t>
  </si>
  <si>
    <t>28.4 og 19.5 Løbsgebyr</t>
  </si>
  <si>
    <t>Fast pris</t>
  </si>
  <si>
    <t>6.5 Kørepenge retur</t>
  </si>
  <si>
    <t>Viborg: Løbsgebyr retur</t>
  </si>
  <si>
    <t>Startgebyr mv. (I/A)</t>
  </si>
  <si>
    <t>6.5 Kørepenge</t>
  </si>
  <si>
    <t>6.5 Kørepenge / 17.6 Betaling for 2 løbsgebyrer</t>
  </si>
  <si>
    <t>Klara Brinch Dyrløv</t>
  </si>
  <si>
    <t>19.5 Overnatning retur</t>
  </si>
  <si>
    <t>19.5 Overnatning m.v.</t>
  </si>
  <si>
    <t>19.5 Overnatning retur.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</si>
</sst>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_ ;\-#,##0\ "/>
    <numFmt numFmtId="165" formatCode="_ * #,##0.0_ ;_ * \-#,##0.0_ ;_ * &quot;-&quot;??_ ;_ @_ "/>
    <numFmt numFmtId="166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1" applyNumberFormat="0" applyAlignment="0" applyProtection="0"/>
    <xf numFmtId="0" fontId="14" fillId="10" borderId="12" applyNumberFormat="0" applyAlignment="0" applyProtection="0"/>
    <xf numFmtId="0" fontId="15" fillId="10" borderId="11" applyNumberFormat="0" applyAlignment="0" applyProtection="0"/>
    <xf numFmtId="0" fontId="16" fillId="0" borderId="13" applyNumberFormat="0" applyFill="0" applyAlignment="0" applyProtection="0"/>
    <xf numFmtId="0" fontId="17" fillId="11" borderId="14" applyNumberFormat="0" applyAlignment="0" applyProtection="0"/>
    <xf numFmtId="0" fontId="5" fillId="0" borderId="0" applyNumberFormat="0" applyFill="0" applyBorder="0" applyAlignment="0" applyProtection="0"/>
    <xf numFmtId="0" fontId="3" fillId="12" borderId="15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9" fillId="36" borderId="0" applyNumberFormat="0" applyBorder="0" applyAlignment="0" applyProtection="0"/>
    <xf numFmtId="0" fontId="20" fillId="0" borderId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/>
    </xf>
    <xf numFmtId="0" fontId="0" fillId="0" borderId="3" xfId="0" applyBorder="1"/>
    <xf numFmtId="0" fontId="1" fillId="0" borderId="0" xfId="0" applyFont="1"/>
    <xf numFmtId="1" fontId="0" fillId="0" borderId="1" xfId="0" applyNumberFormat="1" applyBorder="1"/>
    <xf numFmtId="164" fontId="0" fillId="0" borderId="0" xfId="0" applyNumberFormat="1" applyBorder="1"/>
    <xf numFmtId="0" fontId="1" fillId="0" borderId="4" xfId="0" applyFont="1" applyBorder="1"/>
    <xf numFmtId="0" fontId="3" fillId="2" borderId="3" xfId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0" fillId="2" borderId="3" xfId="1" applyFont="1" applyFill="1" applyBorder="1" applyAlignment="1">
      <alignment wrapText="1"/>
    </xf>
    <xf numFmtId="165" fontId="0" fillId="0" borderId="0" xfId="2" applyNumberFormat="1" applyFont="1"/>
    <xf numFmtId="166" fontId="0" fillId="0" borderId="0" xfId="2" applyNumberFormat="1" applyFont="1"/>
    <xf numFmtId="166" fontId="0" fillId="0" borderId="1" xfId="2" applyNumberFormat="1" applyFont="1" applyBorder="1"/>
    <xf numFmtId="166" fontId="4" fillId="0" borderId="0" xfId="2" applyNumberFormat="1" applyFont="1"/>
    <xf numFmtId="166" fontId="0" fillId="0" borderId="2" xfId="2" applyNumberFormat="1" applyFont="1" applyBorder="1"/>
    <xf numFmtId="0" fontId="5" fillId="0" borderId="0" xfId="0" applyFont="1"/>
    <xf numFmtId="0" fontId="0" fillId="0" borderId="1" xfId="0" applyFill="1" applyBorder="1"/>
    <xf numFmtId="0" fontId="0" fillId="0" borderId="6" xfId="0" applyBorder="1"/>
    <xf numFmtId="166" fontId="0" fillId="0" borderId="6" xfId="2" applyNumberFormat="1" applyFont="1" applyBorder="1"/>
    <xf numFmtId="0" fontId="1" fillId="0" borderId="7" xfId="0" applyFont="1" applyBorder="1" applyAlignment="1">
      <alignment wrapText="1"/>
    </xf>
    <xf numFmtId="164" fontId="1" fillId="0" borderId="7" xfId="0" applyNumberFormat="1" applyFont="1" applyBorder="1"/>
    <xf numFmtId="164" fontId="1" fillId="5" borderId="7" xfId="0" applyNumberFormat="1" applyFont="1" applyFill="1" applyBorder="1"/>
    <xf numFmtId="0" fontId="0" fillId="5" borderId="7" xfId="0" applyFill="1" applyBorder="1"/>
    <xf numFmtId="164" fontId="1" fillId="4" borderId="1" xfId="0" applyNumberFormat="1" applyFont="1" applyFill="1" applyBorder="1"/>
    <xf numFmtId="164" fontId="1" fillId="4" borderId="6" xfId="0" applyNumberFormat="1" applyFont="1" applyFill="1" applyBorder="1"/>
    <xf numFmtId="0" fontId="0" fillId="0" borderId="2" xfId="0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43" fontId="1" fillId="0" borderId="4" xfId="2" applyNumberFormat="1" applyFont="1" applyBorder="1"/>
    <xf numFmtId="0" fontId="0" fillId="0" borderId="0" xfId="0"/>
    <xf numFmtId="0" fontId="0" fillId="0" borderId="0" xfId="0" applyBorder="1"/>
    <xf numFmtId="0" fontId="1" fillId="0" borderId="0" xfId="0" applyFont="1" applyBorder="1"/>
    <xf numFmtId="0" fontId="4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5" borderId="17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21" fillId="0" borderId="0" xfId="0" applyFont="1" applyFill="1"/>
    <xf numFmtId="0" fontId="0" fillId="2" borderId="5" xfId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22" fillId="0" borderId="1" xfId="0" applyFont="1" applyBorder="1"/>
    <xf numFmtId="0" fontId="0" fillId="2" borderId="1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45">
    <cellStyle name="20 % - Markeringsfarve1" xfId="21" builtinId="30" customBuiltin="1"/>
    <cellStyle name="20 % - Markeringsfarve2" xfId="25" builtinId="34" customBuiltin="1"/>
    <cellStyle name="20 % - Markeringsfarve3" xfId="29" builtinId="38" customBuiltin="1"/>
    <cellStyle name="20 % - Markeringsfarve4" xfId="33" builtinId="42" customBuiltin="1"/>
    <cellStyle name="20 % - Markeringsfarve5" xfId="37" builtinId="46" customBuiltin="1"/>
    <cellStyle name="20 % - Markeringsfarve6" xfId="41" builtinId="50" customBuiltin="1"/>
    <cellStyle name="40 % - Markeringsfarve1" xfId="22" builtinId="31" customBuiltin="1"/>
    <cellStyle name="40 % - Markeringsfarve2" xfId="26" builtinId="35" customBuiltin="1"/>
    <cellStyle name="40 % - Markeringsfarve3" xfId="30" builtinId="39" customBuiltin="1"/>
    <cellStyle name="40 % - Markeringsfarve4" xfId="34" builtinId="43" customBuiltin="1"/>
    <cellStyle name="40 % - Markeringsfarve5" xfId="38" builtinId="47" customBuiltin="1"/>
    <cellStyle name="40 % - Markeringsfarve6" xfId="42" builtinId="51" customBuiltin="1"/>
    <cellStyle name="60 % - Markeringsfarve1" xfId="23" builtinId="32" customBuiltin="1"/>
    <cellStyle name="60 % - Markeringsfarve2" xfId="27" builtinId="36" customBuiltin="1"/>
    <cellStyle name="60 % - Markeringsfarve3" xfId="31" builtinId="40" customBuiltin="1"/>
    <cellStyle name="60 % - Markeringsfarve4" xfId="35" builtinId="44" customBuiltin="1"/>
    <cellStyle name="60 % - Markeringsfarve5" xfId="39" builtinId="48" customBuiltin="1"/>
    <cellStyle name="60 % - Markeringsfarve6" xfId="43" builtinId="52" customBuiltin="1"/>
    <cellStyle name="Advarselstekst" xfId="16" builtinId="11" customBuiltin="1"/>
    <cellStyle name="Bemærk!" xfId="17" builtinId="10" customBuiltin="1"/>
    <cellStyle name="Beregning" xfId="13" builtinId="22" customBuiltin="1"/>
    <cellStyle name="Forklarende tekst" xfId="18" builtinId="53" customBuiltin="1"/>
    <cellStyle name="God" xfId="8" builtinId="26" customBuiltin="1"/>
    <cellStyle name="Input" xfId="11" builtinId="20" customBuiltin="1"/>
    <cellStyle name="Komma" xfId="2" builtinId="3"/>
    <cellStyle name="Kontroller celle" xfId="15" builtinId="23" customBuiltin="1"/>
    <cellStyle name="Markeringsfarve1" xfId="20" builtinId="29" customBuiltin="1"/>
    <cellStyle name="Markeringsfarve2" xfId="24" builtinId="33" customBuiltin="1"/>
    <cellStyle name="Markeringsfarve3" xfId="28" builtinId="37" customBuiltin="1"/>
    <cellStyle name="Markeringsfarve4" xfId="32" builtinId="41" customBuiltin="1"/>
    <cellStyle name="Markeringsfarve5" xfId="36" builtinId="45" customBuiltin="1"/>
    <cellStyle name="Markeringsfarve6" xfId="40" builtinId="49" customBuiltin="1"/>
    <cellStyle name="Neutral" xfId="10" builtinId="28" customBuiltin="1"/>
    <cellStyle name="Normal" xfId="0" builtinId="0"/>
    <cellStyle name="Normal 2" xfId="44"/>
    <cellStyle name="Normal 4" xfId="1"/>
    <cellStyle name="Output" xfId="12" builtinId="21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Sammenkædet celle" xfId="14" builtinId="24" customBuiltin="1"/>
    <cellStyle name="Titel" xfId="3" builtinId="15" customBuiltin="1"/>
    <cellStyle name="Total" xfId="19" builtinId="25" customBuiltin="1"/>
    <cellStyle name="Ugyldig" xfId="9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tabSelected="1" topLeftCell="D1" zoomScale="110" zoomScaleNormal="110" workbookViewId="0">
      <pane ySplit="3" topLeftCell="A28" activePane="bottomLeft" state="frozen"/>
      <selection pane="bottomLeft" activeCell="Z100" sqref="Z100"/>
    </sheetView>
  </sheetViews>
  <sheetFormatPr defaultRowHeight="15" x14ac:dyDescent="0.25"/>
  <cols>
    <col min="1" max="1" width="30.140625" customWidth="1"/>
    <col min="2" max="2" width="10.7109375" hidden="1" customWidth="1"/>
    <col min="3" max="3" width="1.140625" customWidth="1"/>
    <col min="4" max="4" width="10.7109375" customWidth="1"/>
    <col min="5" max="5" width="10.140625" customWidth="1"/>
    <col min="6" max="6" width="1.28515625" customWidth="1"/>
    <col min="7" max="7" width="10.7109375" style="20" customWidth="1"/>
    <col min="8" max="8" width="10.140625" customWidth="1"/>
    <col min="9" max="9" width="1" style="38" customWidth="1"/>
    <col min="10" max="10" width="10.140625" style="38" customWidth="1"/>
    <col min="11" max="11" width="1.28515625" customWidth="1"/>
    <col min="12" max="12" width="10.7109375" customWidth="1"/>
    <col min="13" max="14" width="10.7109375" style="38" customWidth="1"/>
    <col min="15" max="15" width="1.28515625" customWidth="1"/>
    <col min="16" max="16" width="10.7109375" customWidth="1"/>
    <col min="17" max="17" width="10.140625" customWidth="1"/>
    <col min="18" max="18" width="1.28515625" customWidth="1"/>
    <col min="19" max="19" width="10.7109375" customWidth="1"/>
    <col min="20" max="20" width="10.140625" customWidth="1"/>
    <col min="21" max="21" width="1.28515625" customWidth="1"/>
    <col min="22" max="22" width="10.140625" customWidth="1"/>
    <col min="23" max="24" width="1.28515625" customWidth="1"/>
    <col min="25" max="25" width="11.7109375" customWidth="1"/>
    <col min="26" max="26" width="1.140625" customWidth="1"/>
    <col min="27" max="27" width="28.140625" style="2" customWidth="1"/>
  </cols>
  <sheetData>
    <row r="1" spans="1:27" ht="37.5" x14ac:dyDescent="0.3">
      <c r="A1" s="36" t="s">
        <v>94</v>
      </c>
      <c r="E1" s="38"/>
      <c r="F1" s="38"/>
      <c r="G1" s="38"/>
      <c r="H1" s="38"/>
      <c r="K1" s="38"/>
      <c r="L1" s="38"/>
      <c r="S1" s="24"/>
      <c r="V1" s="24"/>
    </row>
    <row r="2" spans="1:27" ht="58.5" customHeight="1" x14ac:dyDescent="0.3">
      <c r="A2" s="7" t="s">
        <v>31</v>
      </c>
      <c r="B2" s="35" t="s">
        <v>56</v>
      </c>
      <c r="D2" s="53" t="s">
        <v>103</v>
      </c>
      <c r="E2" s="54"/>
      <c r="G2" s="55" t="s">
        <v>108</v>
      </c>
      <c r="H2" s="55"/>
      <c r="J2" s="42" t="s">
        <v>109</v>
      </c>
      <c r="L2" s="53" t="s">
        <v>102</v>
      </c>
      <c r="M2" s="53"/>
      <c r="N2" s="53"/>
      <c r="P2" s="53" t="s">
        <v>110</v>
      </c>
      <c r="Q2" s="53"/>
      <c r="R2" s="54"/>
      <c r="S2" s="53" t="s">
        <v>104</v>
      </c>
      <c r="T2" s="54"/>
      <c r="V2" s="42" t="s">
        <v>111</v>
      </c>
      <c r="X2" s="34"/>
    </row>
    <row r="3" spans="1:27" ht="72" customHeight="1" x14ac:dyDescent="0.25">
      <c r="A3" s="3" t="s">
        <v>0</v>
      </c>
      <c r="B3" s="3" t="s">
        <v>42</v>
      </c>
      <c r="D3" s="3" t="s">
        <v>53</v>
      </c>
      <c r="E3" s="3" t="s">
        <v>95</v>
      </c>
      <c r="G3" s="3" t="s">
        <v>53</v>
      </c>
      <c r="H3" s="3" t="s">
        <v>125</v>
      </c>
      <c r="J3" s="3" t="s">
        <v>55</v>
      </c>
      <c r="L3" s="3" t="s">
        <v>53</v>
      </c>
      <c r="M3" s="3" t="s">
        <v>107</v>
      </c>
      <c r="N3" s="3" t="s">
        <v>55</v>
      </c>
      <c r="P3" s="3" t="s">
        <v>53</v>
      </c>
      <c r="Q3" s="3" t="s">
        <v>122</v>
      </c>
      <c r="S3" s="3" t="s">
        <v>112</v>
      </c>
      <c r="T3" s="3" t="s">
        <v>55</v>
      </c>
      <c r="V3" s="3" t="s">
        <v>55</v>
      </c>
      <c r="Y3" s="3" t="s">
        <v>16</v>
      </c>
      <c r="AA3" s="3"/>
    </row>
    <row r="4" spans="1:27" s="49" customFormat="1" x14ac:dyDescent="0.25">
      <c r="A4" s="50" t="s">
        <v>91</v>
      </c>
      <c r="B4" s="48"/>
      <c r="D4" s="48"/>
      <c r="E4" s="48"/>
      <c r="G4" s="48"/>
      <c r="H4" s="48"/>
      <c r="J4" s="48"/>
      <c r="L4" s="48"/>
      <c r="M4" s="48"/>
      <c r="N4" s="48"/>
      <c r="P4" s="48"/>
      <c r="Q4" s="48"/>
      <c r="S4" s="50">
        <f>-2*58</f>
        <v>-116</v>
      </c>
      <c r="T4" s="48"/>
      <c r="V4" s="48"/>
      <c r="Y4" s="32">
        <f t="shared" ref="Y4:Y35" si="0">SUM(B4:X4)</f>
        <v>-116</v>
      </c>
      <c r="AA4" s="50" t="s">
        <v>114</v>
      </c>
    </row>
    <row r="5" spans="1:27" x14ac:dyDescent="0.25">
      <c r="A5" s="6" t="s">
        <v>59</v>
      </c>
      <c r="B5" s="4"/>
      <c r="D5" s="4"/>
      <c r="E5" s="4"/>
      <c r="G5" s="21"/>
      <c r="H5" s="4"/>
      <c r="J5" s="4"/>
      <c r="L5" s="4">
        <v>225</v>
      </c>
      <c r="M5" s="4">
        <v>-141</v>
      </c>
      <c r="N5" s="4"/>
      <c r="P5" s="4"/>
      <c r="Q5" s="25"/>
      <c r="S5" s="4"/>
      <c r="T5" s="4">
        <v>-55</v>
      </c>
      <c r="V5" s="4"/>
      <c r="Y5" s="32">
        <f t="shared" si="0"/>
        <v>29</v>
      </c>
      <c r="Z5" s="11"/>
      <c r="AA5" s="6" t="s">
        <v>115</v>
      </c>
    </row>
    <row r="6" spans="1:27" x14ac:dyDescent="0.25">
      <c r="A6" s="13" t="s">
        <v>1</v>
      </c>
      <c r="B6" s="4"/>
      <c r="D6" s="4"/>
      <c r="E6" s="4"/>
      <c r="G6" s="21"/>
      <c r="H6" s="4"/>
      <c r="J6" s="4"/>
      <c r="L6" s="4"/>
      <c r="M6" s="4"/>
      <c r="N6" s="4"/>
      <c r="P6" s="4"/>
      <c r="Q6" s="25"/>
      <c r="S6" s="4"/>
      <c r="T6" s="4">
        <v>236</v>
      </c>
      <c r="V6" s="4"/>
      <c r="Y6" s="32">
        <f t="shared" si="0"/>
        <v>236</v>
      </c>
      <c r="Z6" s="11"/>
      <c r="AA6" s="6" t="s">
        <v>129</v>
      </c>
    </row>
    <row r="7" spans="1:27" x14ac:dyDescent="0.25">
      <c r="A7" s="18" t="s">
        <v>50</v>
      </c>
      <c r="B7" s="4"/>
      <c r="D7" s="4"/>
      <c r="E7" s="4"/>
      <c r="G7" s="21"/>
      <c r="H7" s="4"/>
      <c r="J7" s="4"/>
      <c r="L7" s="4"/>
      <c r="M7" s="4">
        <f>-70</f>
        <v>-70</v>
      </c>
      <c r="N7" s="4"/>
      <c r="P7" s="4"/>
      <c r="Q7" s="25"/>
      <c r="S7" s="4"/>
      <c r="T7" s="4"/>
      <c r="V7" s="4"/>
      <c r="Y7" s="32">
        <f t="shared" si="0"/>
        <v>-70</v>
      </c>
      <c r="Z7" s="11"/>
      <c r="AA7" s="6"/>
    </row>
    <row r="8" spans="1:27" s="38" customFormat="1" x14ac:dyDescent="0.25">
      <c r="A8" s="18" t="s">
        <v>71</v>
      </c>
      <c r="B8" s="4"/>
      <c r="D8" s="4"/>
      <c r="E8" s="4"/>
      <c r="G8" s="21"/>
      <c r="H8" s="4"/>
      <c r="J8" s="4"/>
      <c r="L8" s="4"/>
      <c r="M8" s="4"/>
      <c r="N8" s="4"/>
      <c r="P8" s="4"/>
      <c r="Q8" s="25"/>
      <c r="S8" s="4"/>
      <c r="T8" s="4"/>
      <c r="V8" s="4"/>
      <c r="Y8" s="32">
        <f t="shared" si="0"/>
        <v>0</v>
      </c>
      <c r="Z8" s="11"/>
      <c r="AA8" s="50"/>
    </row>
    <row r="9" spans="1:27" x14ac:dyDescent="0.25">
      <c r="A9" s="18" t="s">
        <v>51</v>
      </c>
      <c r="B9" s="4"/>
      <c r="D9" s="4"/>
      <c r="E9" s="4"/>
      <c r="G9" s="21"/>
      <c r="H9" s="4"/>
      <c r="J9" s="4"/>
      <c r="L9" s="4"/>
      <c r="M9" s="4">
        <v>-141</v>
      </c>
      <c r="N9" s="4"/>
      <c r="P9" s="4"/>
      <c r="Q9" s="4"/>
      <c r="S9" s="4"/>
      <c r="T9" s="4"/>
      <c r="V9" s="4"/>
      <c r="Y9" s="32">
        <f t="shared" si="0"/>
        <v>-141</v>
      </c>
      <c r="Z9" s="11"/>
      <c r="AA9" s="6"/>
    </row>
    <row r="10" spans="1:27" x14ac:dyDescent="0.25">
      <c r="A10" s="13" t="s">
        <v>36</v>
      </c>
      <c r="B10" s="4"/>
      <c r="D10" s="10"/>
      <c r="E10" s="4"/>
      <c r="G10" s="21"/>
      <c r="H10" s="4"/>
      <c r="J10" s="4"/>
      <c r="L10" s="10">
        <v>225</v>
      </c>
      <c r="M10" s="10">
        <v>-70</v>
      </c>
      <c r="N10" s="10"/>
      <c r="P10" s="4"/>
      <c r="Q10" s="4"/>
      <c r="S10" s="4"/>
      <c r="T10" s="4"/>
      <c r="V10" s="4"/>
      <c r="Y10" s="32">
        <f t="shared" si="0"/>
        <v>155</v>
      </c>
      <c r="Z10" s="11"/>
      <c r="AA10" s="6"/>
    </row>
    <row r="11" spans="1:27" s="38" customFormat="1" ht="30" x14ac:dyDescent="0.25">
      <c r="A11" s="4" t="s">
        <v>96</v>
      </c>
      <c r="B11" s="4"/>
      <c r="D11" s="10">
        <v>83</v>
      </c>
      <c r="E11" s="4">
        <v>-100</v>
      </c>
      <c r="G11" s="21"/>
      <c r="H11" s="4"/>
      <c r="J11" s="4"/>
      <c r="L11" s="10"/>
      <c r="M11" s="10"/>
      <c r="N11" s="10"/>
      <c r="P11" s="4"/>
      <c r="Q11" s="4"/>
      <c r="S11" s="4"/>
      <c r="T11" s="4">
        <f>-2*55</f>
        <v>-110</v>
      </c>
      <c r="V11" s="4"/>
      <c r="Y11" s="32">
        <f t="shared" si="0"/>
        <v>-127</v>
      </c>
      <c r="Z11" s="11"/>
      <c r="AA11" s="6" t="s">
        <v>116</v>
      </c>
    </row>
    <row r="12" spans="1:27" x14ac:dyDescent="0.25">
      <c r="A12" s="13" t="s">
        <v>17</v>
      </c>
      <c r="B12" s="4"/>
      <c r="D12" s="4"/>
      <c r="E12" s="4"/>
      <c r="G12" s="21">
        <v>70</v>
      </c>
      <c r="H12" s="4"/>
      <c r="J12" s="4"/>
      <c r="L12" s="4"/>
      <c r="M12" s="4"/>
      <c r="N12" s="4"/>
      <c r="P12" s="4"/>
      <c r="Q12" s="4"/>
      <c r="S12" s="4"/>
      <c r="T12" s="4"/>
      <c r="V12" s="4"/>
      <c r="Y12" s="32">
        <f t="shared" si="0"/>
        <v>70</v>
      </c>
      <c r="Z12" s="11"/>
      <c r="AA12" s="6"/>
    </row>
    <row r="13" spans="1:27" x14ac:dyDescent="0.25">
      <c r="A13" s="13" t="s">
        <v>18</v>
      </c>
      <c r="B13" s="4"/>
      <c r="D13" s="4"/>
      <c r="E13" s="4"/>
      <c r="G13" s="21"/>
      <c r="H13" s="4"/>
      <c r="J13" s="4"/>
      <c r="L13" s="4"/>
      <c r="M13" s="4"/>
      <c r="N13" s="4"/>
      <c r="P13" s="4"/>
      <c r="Q13" s="4"/>
      <c r="S13" s="4"/>
      <c r="T13" s="4"/>
      <c r="V13" s="4"/>
      <c r="Y13" s="32">
        <f t="shared" si="0"/>
        <v>0</v>
      </c>
      <c r="Z13" s="11"/>
      <c r="AA13" s="6"/>
    </row>
    <row r="14" spans="1:27" s="38" customFormat="1" ht="15.75" x14ac:dyDescent="0.25">
      <c r="A14" s="51" t="s">
        <v>97</v>
      </c>
      <c r="B14" s="4"/>
      <c r="D14" s="4">
        <v>83</v>
      </c>
      <c r="E14" s="4"/>
      <c r="G14" s="21"/>
      <c r="H14" s="4"/>
      <c r="J14" s="4"/>
      <c r="L14" s="4"/>
      <c r="M14" s="4"/>
      <c r="N14" s="4"/>
      <c r="P14" s="4"/>
      <c r="Q14" s="4"/>
      <c r="S14" s="4">
        <f>-2*58</f>
        <v>-116</v>
      </c>
      <c r="T14" s="4"/>
      <c r="V14" s="4"/>
      <c r="Y14" s="32">
        <f t="shared" si="0"/>
        <v>-33</v>
      </c>
      <c r="Z14" s="11"/>
      <c r="AA14" s="6" t="s">
        <v>114</v>
      </c>
    </row>
    <row r="15" spans="1:27" s="38" customFormat="1" x14ac:dyDescent="0.25">
      <c r="A15" s="18" t="s">
        <v>85</v>
      </c>
      <c r="B15" s="4"/>
      <c r="D15" s="4">
        <v>83</v>
      </c>
      <c r="E15" s="4"/>
      <c r="G15" s="21"/>
      <c r="H15" s="4"/>
      <c r="J15" s="4"/>
      <c r="L15" s="4"/>
      <c r="M15" s="4"/>
      <c r="N15" s="4"/>
      <c r="P15" s="4"/>
      <c r="Q15" s="4"/>
      <c r="S15" s="4"/>
      <c r="T15" s="4"/>
      <c r="V15" s="4"/>
      <c r="Y15" s="32">
        <f t="shared" si="0"/>
        <v>83</v>
      </c>
      <c r="Z15" s="11"/>
      <c r="AA15" s="6"/>
    </row>
    <row r="16" spans="1:27" x14ac:dyDescent="0.25">
      <c r="A16" s="6" t="s">
        <v>60</v>
      </c>
      <c r="B16" s="4"/>
      <c r="D16" s="4"/>
      <c r="E16" s="4"/>
      <c r="G16" s="21"/>
      <c r="H16" s="4"/>
      <c r="J16" s="4"/>
      <c r="L16" s="4"/>
      <c r="M16" s="4"/>
      <c r="N16" s="4"/>
      <c r="P16" s="4"/>
      <c r="Q16" s="4"/>
      <c r="S16" s="4"/>
      <c r="T16" s="4"/>
      <c r="V16" s="4"/>
      <c r="Y16" s="32">
        <f t="shared" si="0"/>
        <v>0</v>
      </c>
      <c r="Z16" s="11"/>
      <c r="AA16" s="6"/>
    </row>
    <row r="17" spans="1:27" x14ac:dyDescent="0.25">
      <c r="A17" s="13" t="s">
        <v>2</v>
      </c>
      <c r="B17" s="4"/>
      <c r="D17" s="4"/>
      <c r="E17" s="4"/>
      <c r="G17" s="21"/>
      <c r="H17" s="4"/>
      <c r="J17" s="4"/>
      <c r="L17" s="10"/>
      <c r="M17" s="10"/>
      <c r="N17" s="10"/>
      <c r="P17" s="4"/>
      <c r="Q17" s="4"/>
      <c r="S17" s="4"/>
      <c r="T17" s="4"/>
      <c r="V17" s="4"/>
      <c r="Y17" s="32">
        <f t="shared" si="0"/>
        <v>0</v>
      </c>
      <c r="Z17" s="11"/>
      <c r="AA17" s="6"/>
    </row>
    <row r="18" spans="1:27" ht="15" customHeight="1" x14ac:dyDescent="0.25">
      <c r="A18" s="13" t="s">
        <v>3</v>
      </c>
      <c r="B18" s="4"/>
      <c r="D18" s="10"/>
      <c r="E18" s="4"/>
      <c r="G18" s="21">
        <v>70</v>
      </c>
      <c r="H18" s="4"/>
      <c r="J18" s="4"/>
      <c r="L18" s="4"/>
      <c r="M18" s="4"/>
      <c r="N18" s="4"/>
      <c r="P18" s="4"/>
      <c r="Q18" s="4"/>
      <c r="S18" s="4"/>
      <c r="T18" s="4"/>
      <c r="V18" s="4"/>
      <c r="Y18" s="32">
        <f t="shared" si="0"/>
        <v>70</v>
      </c>
      <c r="Z18" s="11"/>
      <c r="AA18" s="6"/>
    </row>
    <row r="19" spans="1:27" ht="15" customHeight="1" x14ac:dyDescent="0.25">
      <c r="A19" s="6" t="s">
        <v>61</v>
      </c>
      <c r="B19" s="4"/>
      <c r="D19" s="10"/>
      <c r="E19" s="4"/>
      <c r="G19" s="21"/>
      <c r="H19" s="4"/>
      <c r="J19" s="4"/>
      <c r="L19" s="4"/>
      <c r="M19" s="4">
        <v>-141</v>
      </c>
      <c r="N19" s="4"/>
      <c r="P19" s="4"/>
      <c r="Q19" s="4"/>
      <c r="S19" s="4"/>
      <c r="T19" s="4"/>
      <c r="V19" s="4"/>
      <c r="Y19" s="32">
        <f t="shared" si="0"/>
        <v>-141</v>
      </c>
      <c r="Z19" s="11"/>
      <c r="AA19" s="6"/>
    </row>
    <row r="20" spans="1:27" x14ac:dyDescent="0.25">
      <c r="A20" s="13" t="s">
        <v>19</v>
      </c>
      <c r="B20" s="8"/>
      <c r="D20" s="4"/>
      <c r="E20" s="4"/>
      <c r="G20" s="21">
        <v>70</v>
      </c>
      <c r="H20" s="4"/>
      <c r="J20" s="4"/>
      <c r="L20" s="4"/>
      <c r="M20" s="4"/>
      <c r="N20" s="4"/>
      <c r="P20" s="4"/>
      <c r="Q20" s="4"/>
      <c r="S20" s="4"/>
      <c r="T20" s="4">
        <v>-55</v>
      </c>
      <c r="V20" s="4"/>
      <c r="Y20" s="32">
        <f t="shared" si="0"/>
        <v>15</v>
      </c>
      <c r="Z20" s="11"/>
      <c r="AA20" s="6" t="s">
        <v>115</v>
      </c>
    </row>
    <row r="21" spans="1:27" x14ac:dyDescent="0.25">
      <c r="A21" s="13" t="s">
        <v>33</v>
      </c>
      <c r="B21" s="4"/>
      <c r="D21" s="4"/>
      <c r="E21" s="4"/>
      <c r="G21" s="21"/>
      <c r="H21" s="4"/>
      <c r="J21" s="4"/>
      <c r="L21" s="4"/>
      <c r="M21" s="4"/>
      <c r="N21" s="4"/>
      <c r="P21" s="4"/>
      <c r="Q21" s="4"/>
      <c r="S21" s="4"/>
      <c r="T21" s="4"/>
      <c r="V21" s="4"/>
      <c r="Y21" s="32">
        <f t="shared" si="0"/>
        <v>0</v>
      </c>
      <c r="Z21" s="11"/>
      <c r="AA21" s="6"/>
    </row>
    <row r="22" spans="1:27" s="38" customFormat="1" x14ac:dyDescent="0.25">
      <c r="A22" s="18" t="s">
        <v>88</v>
      </c>
      <c r="B22" s="4"/>
      <c r="D22" s="4"/>
      <c r="E22" s="4"/>
      <c r="G22" s="21"/>
      <c r="H22" s="4"/>
      <c r="J22" s="4"/>
      <c r="L22" s="4"/>
      <c r="M22" s="4"/>
      <c r="N22" s="4"/>
      <c r="P22" s="4"/>
      <c r="Q22" s="4"/>
      <c r="S22" s="4"/>
      <c r="T22" s="4"/>
      <c r="V22" s="4"/>
      <c r="Y22" s="32">
        <f t="shared" si="0"/>
        <v>0</v>
      </c>
      <c r="Z22" s="11"/>
      <c r="AA22" s="6"/>
    </row>
    <row r="23" spans="1:27" x14ac:dyDescent="0.25">
      <c r="A23" s="13" t="s">
        <v>4</v>
      </c>
      <c r="B23" s="4"/>
      <c r="D23" s="10"/>
      <c r="E23" s="4"/>
      <c r="G23" s="21"/>
      <c r="H23" s="4"/>
      <c r="J23" s="4"/>
      <c r="L23" s="4"/>
      <c r="M23" s="4"/>
      <c r="N23" s="4"/>
      <c r="P23" s="4"/>
      <c r="Q23" s="4"/>
      <c r="S23" s="4"/>
      <c r="T23" s="4"/>
      <c r="V23" s="4"/>
      <c r="Y23" s="32">
        <f t="shared" si="0"/>
        <v>0</v>
      </c>
      <c r="Z23" s="11"/>
      <c r="AA23" s="6"/>
    </row>
    <row r="24" spans="1:27" x14ac:dyDescent="0.25">
      <c r="A24" s="18" t="s">
        <v>54</v>
      </c>
      <c r="B24" s="4"/>
      <c r="D24" s="10"/>
      <c r="E24" s="4"/>
      <c r="G24" s="21"/>
      <c r="H24" s="4"/>
      <c r="J24" s="4"/>
      <c r="L24" s="4"/>
      <c r="M24" s="4"/>
      <c r="N24" s="4"/>
      <c r="P24" s="4"/>
      <c r="Q24" s="4"/>
      <c r="S24" s="4"/>
      <c r="T24" s="4"/>
      <c r="V24" s="4"/>
      <c r="Y24" s="32">
        <f t="shared" si="0"/>
        <v>0</v>
      </c>
      <c r="Z24" s="11"/>
      <c r="AA24" s="6"/>
    </row>
    <row r="25" spans="1:27" x14ac:dyDescent="0.25">
      <c r="A25" s="13" t="s">
        <v>35</v>
      </c>
      <c r="B25" s="4"/>
      <c r="D25" s="4"/>
      <c r="E25" s="4"/>
      <c r="G25" s="21"/>
      <c r="H25" s="4"/>
      <c r="J25" s="4"/>
      <c r="L25" s="4">
        <v>225</v>
      </c>
      <c r="M25" s="4">
        <v>-70</v>
      </c>
      <c r="N25" s="4"/>
      <c r="P25" s="4"/>
      <c r="Q25" s="4"/>
      <c r="S25" s="4"/>
      <c r="T25" s="4"/>
      <c r="V25" s="4"/>
      <c r="Y25" s="32">
        <f t="shared" si="0"/>
        <v>155</v>
      </c>
      <c r="Z25" s="11"/>
      <c r="AA25" s="6"/>
    </row>
    <row r="26" spans="1:27" x14ac:dyDescent="0.25">
      <c r="A26" s="6" t="s">
        <v>62</v>
      </c>
      <c r="B26" s="4"/>
      <c r="D26" s="4"/>
      <c r="E26" s="4"/>
      <c r="G26" s="21"/>
      <c r="H26" s="4"/>
      <c r="J26" s="4"/>
      <c r="L26" s="4"/>
      <c r="M26" s="4"/>
      <c r="N26" s="4"/>
      <c r="P26" s="4"/>
      <c r="Q26" s="4"/>
      <c r="S26" s="4"/>
      <c r="T26" s="4"/>
      <c r="V26" s="4"/>
      <c r="Y26" s="32">
        <f t="shared" si="0"/>
        <v>0</v>
      </c>
      <c r="Z26" s="11"/>
      <c r="AA26" s="6"/>
    </row>
    <row r="27" spans="1:27" s="38" customFormat="1" x14ac:dyDescent="0.25">
      <c r="A27" s="45" t="s">
        <v>79</v>
      </c>
      <c r="B27" s="4"/>
      <c r="D27" s="4"/>
      <c r="E27" s="4"/>
      <c r="G27" s="21"/>
      <c r="H27" s="4"/>
      <c r="J27" s="4"/>
      <c r="L27" s="4"/>
      <c r="M27" s="4"/>
      <c r="N27" s="4"/>
      <c r="P27" s="4"/>
      <c r="Q27" s="4"/>
      <c r="S27" s="4"/>
      <c r="T27" s="4">
        <v>198</v>
      </c>
      <c r="V27" s="4"/>
      <c r="Y27" s="32">
        <f t="shared" si="0"/>
        <v>198</v>
      </c>
      <c r="Z27" s="11"/>
      <c r="AA27" s="6" t="s">
        <v>130</v>
      </c>
    </row>
    <row r="28" spans="1:27" x14ac:dyDescent="0.25">
      <c r="A28" s="13" t="s">
        <v>5</v>
      </c>
      <c r="B28" s="4"/>
      <c r="D28" s="4">
        <v>166</v>
      </c>
      <c r="E28" s="4"/>
      <c r="G28" s="21"/>
      <c r="H28" s="4"/>
      <c r="J28" s="4"/>
      <c r="L28" s="4"/>
      <c r="M28" s="4"/>
      <c r="N28" s="4"/>
      <c r="P28" s="4"/>
      <c r="Q28" s="4"/>
      <c r="S28" s="4"/>
      <c r="T28" s="4"/>
      <c r="V28" s="4"/>
      <c r="Y28" s="32">
        <f t="shared" si="0"/>
        <v>166</v>
      </c>
      <c r="Z28" s="11"/>
      <c r="AA28" s="6"/>
    </row>
    <row r="29" spans="1:27" s="38" customFormat="1" x14ac:dyDescent="0.25">
      <c r="A29" s="18" t="s">
        <v>92</v>
      </c>
      <c r="B29" s="4"/>
      <c r="D29" s="4"/>
      <c r="E29" s="4"/>
      <c r="G29" s="21"/>
      <c r="H29" s="4"/>
      <c r="J29" s="4"/>
      <c r="L29" s="4"/>
      <c r="M29" s="4"/>
      <c r="N29" s="4"/>
      <c r="P29" s="4"/>
      <c r="Q29" s="4"/>
      <c r="S29" s="4">
        <v>-58</v>
      </c>
      <c r="T29" s="4"/>
      <c r="V29" s="4"/>
      <c r="Y29" s="32">
        <f t="shared" si="0"/>
        <v>-58</v>
      </c>
      <c r="Z29" s="11"/>
      <c r="AA29" s="50" t="s">
        <v>114</v>
      </c>
    </row>
    <row r="30" spans="1:27" x14ac:dyDescent="0.25">
      <c r="A30" s="18" t="s">
        <v>52</v>
      </c>
      <c r="B30" s="4"/>
      <c r="D30" s="4"/>
      <c r="E30" s="4"/>
      <c r="G30" s="21"/>
      <c r="H30" s="4"/>
      <c r="J30" s="4"/>
      <c r="L30" s="4"/>
      <c r="M30" s="4"/>
      <c r="N30" s="4"/>
      <c r="P30" s="4"/>
      <c r="Q30" s="4"/>
      <c r="S30" s="4"/>
      <c r="T30" s="4"/>
      <c r="V30" s="4"/>
      <c r="Y30" s="32">
        <f t="shared" si="0"/>
        <v>0</v>
      </c>
      <c r="Z30" s="11"/>
      <c r="AA30" s="6"/>
    </row>
    <row r="31" spans="1:27" s="38" customFormat="1" x14ac:dyDescent="0.25">
      <c r="A31" s="41" t="s">
        <v>76</v>
      </c>
      <c r="B31" s="4"/>
      <c r="D31" s="4"/>
      <c r="E31" s="4"/>
      <c r="G31" s="21"/>
      <c r="H31" s="4"/>
      <c r="J31" s="4"/>
      <c r="L31" s="4"/>
      <c r="M31" s="4">
        <v>-141</v>
      </c>
      <c r="N31" s="4"/>
      <c r="P31" s="4"/>
      <c r="Q31" s="4"/>
      <c r="S31" s="4"/>
      <c r="T31" s="4"/>
      <c r="V31" s="4"/>
      <c r="Y31" s="32">
        <f t="shared" si="0"/>
        <v>-141</v>
      </c>
      <c r="Z31" s="11"/>
      <c r="AA31" s="6"/>
    </row>
    <row r="32" spans="1:27" x14ac:dyDescent="0.25">
      <c r="A32" s="6" t="s">
        <v>63</v>
      </c>
      <c r="B32" s="4"/>
      <c r="D32" s="4"/>
      <c r="E32" s="4"/>
      <c r="G32" s="21"/>
      <c r="H32" s="4"/>
      <c r="J32" s="4"/>
      <c r="L32" s="4">
        <v>225</v>
      </c>
      <c r="M32" s="4">
        <v>-141</v>
      </c>
      <c r="N32" s="4"/>
      <c r="P32" s="4"/>
      <c r="Q32" s="4"/>
      <c r="S32" s="4"/>
      <c r="T32" s="4"/>
      <c r="V32" s="4"/>
      <c r="Y32" s="32">
        <f t="shared" si="0"/>
        <v>84</v>
      </c>
      <c r="Z32" s="11"/>
      <c r="AA32" s="6"/>
    </row>
    <row r="33" spans="1:27" x14ac:dyDescent="0.25">
      <c r="A33" s="13" t="s">
        <v>6</v>
      </c>
      <c r="B33" s="4"/>
      <c r="D33" s="4"/>
      <c r="E33" s="4"/>
      <c r="G33" s="21">
        <v>70</v>
      </c>
      <c r="H33" s="4"/>
      <c r="J33" s="4"/>
      <c r="L33" s="4"/>
      <c r="M33" s="4"/>
      <c r="N33" s="4"/>
      <c r="P33" s="4"/>
      <c r="Q33" s="4"/>
      <c r="S33" s="4"/>
      <c r="T33" s="4"/>
      <c r="V33" s="4"/>
      <c r="Y33" s="32">
        <f t="shared" si="0"/>
        <v>70</v>
      </c>
      <c r="Z33" s="11"/>
      <c r="AA33" s="6"/>
    </row>
    <row r="34" spans="1:27" x14ac:dyDescent="0.25">
      <c r="A34" s="13" t="s">
        <v>34</v>
      </c>
      <c r="B34" s="4"/>
      <c r="D34" s="10"/>
      <c r="E34" s="4"/>
      <c r="G34" s="21"/>
      <c r="H34" s="4"/>
      <c r="J34" s="4"/>
      <c r="L34" s="4"/>
      <c r="M34" s="4"/>
      <c r="N34" s="4"/>
      <c r="P34" s="4"/>
      <c r="Q34" s="4"/>
      <c r="S34" s="4"/>
      <c r="T34" s="4"/>
      <c r="V34" s="4"/>
      <c r="Y34" s="32">
        <f t="shared" si="0"/>
        <v>0</v>
      </c>
      <c r="Z34" s="11"/>
      <c r="AA34" s="6"/>
    </row>
    <row r="35" spans="1:27" s="38" customFormat="1" ht="30" x14ac:dyDescent="0.25">
      <c r="A35" s="18" t="s">
        <v>89</v>
      </c>
      <c r="B35" s="4"/>
      <c r="D35" s="10">
        <v>83</v>
      </c>
      <c r="E35" s="4"/>
      <c r="G35" s="21"/>
      <c r="H35" s="4"/>
      <c r="J35" s="4"/>
      <c r="L35" s="4"/>
      <c r="M35" s="4"/>
      <c r="N35" s="4"/>
      <c r="P35" s="4"/>
      <c r="Q35" s="4"/>
      <c r="S35" s="4">
        <v>-58</v>
      </c>
      <c r="T35" s="4">
        <f>-3*55</f>
        <v>-165</v>
      </c>
      <c r="V35" s="4"/>
      <c r="Y35" s="32">
        <f t="shared" si="0"/>
        <v>-140</v>
      </c>
      <c r="Z35" s="11"/>
      <c r="AA35" s="6" t="s">
        <v>117</v>
      </c>
    </row>
    <row r="36" spans="1:27" x14ac:dyDescent="0.25">
      <c r="A36" s="13" t="s">
        <v>27</v>
      </c>
      <c r="B36" s="4"/>
      <c r="D36" s="4"/>
      <c r="E36" s="4"/>
      <c r="G36" s="21">
        <v>70</v>
      </c>
      <c r="H36" s="4"/>
      <c r="J36" s="4"/>
      <c r="L36" s="4"/>
      <c r="M36" s="4"/>
      <c r="N36" s="4"/>
      <c r="P36" s="4"/>
      <c r="Q36" s="4">
        <v>93</v>
      </c>
      <c r="S36" s="4"/>
      <c r="T36" s="4"/>
      <c r="V36" s="4"/>
      <c r="Y36" s="32">
        <f t="shared" ref="Y36:Y62" si="1">SUM(B36:X36)</f>
        <v>163</v>
      </c>
      <c r="Z36" s="11"/>
      <c r="AA36" s="6" t="s">
        <v>123</v>
      </c>
    </row>
    <row r="37" spans="1:27" s="38" customFormat="1" x14ac:dyDescent="0.25">
      <c r="A37" s="18" t="s">
        <v>98</v>
      </c>
      <c r="B37" s="4"/>
      <c r="D37" s="4">
        <v>83</v>
      </c>
      <c r="E37" s="4"/>
      <c r="G37" s="21"/>
      <c r="H37" s="4"/>
      <c r="J37" s="4"/>
      <c r="L37" s="4"/>
      <c r="M37" s="4"/>
      <c r="N37" s="4"/>
      <c r="P37" s="4"/>
      <c r="Q37" s="4"/>
      <c r="S37" s="4"/>
      <c r="T37" s="4"/>
      <c r="V37" s="4"/>
      <c r="Y37" s="32">
        <f t="shared" si="1"/>
        <v>83</v>
      </c>
      <c r="Z37" s="11"/>
      <c r="AA37" s="6"/>
    </row>
    <row r="38" spans="1:27" x14ac:dyDescent="0.25">
      <c r="A38" s="18" t="s">
        <v>43</v>
      </c>
      <c r="B38" s="4"/>
      <c r="D38" s="4"/>
      <c r="E38" s="4"/>
      <c r="G38" s="21">
        <v>70</v>
      </c>
      <c r="H38" s="4"/>
      <c r="J38" s="4"/>
      <c r="L38" s="4"/>
      <c r="M38" s="4"/>
      <c r="N38" s="4"/>
      <c r="P38" s="25">
        <v>298</v>
      </c>
      <c r="Q38" s="4"/>
      <c r="S38" s="4"/>
      <c r="T38" s="4"/>
      <c r="V38" s="4"/>
      <c r="Y38" s="32">
        <f t="shared" si="1"/>
        <v>368</v>
      </c>
      <c r="Z38" s="11"/>
      <c r="AA38" s="6"/>
    </row>
    <row r="39" spans="1:27" x14ac:dyDescent="0.25">
      <c r="A39" s="13" t="s">
        <v>7</v>
      </c>
      <c r="B39" s="4"/>
      <c r="D39" s="4"/>
      <c r="E39" s="4"/>
      <c r="G39" s="21">
        <v>70</v>
      </c>
      <c r="H39" s="4"/>
      <c r="J39" s="4"/>
      <c r="L39" s="4"/>
      <c r="M39" s="4"/>
      <c r="N39" s="4"/>
      <c r="P39" s="4"/>
      <c r="Q39" s="4"/>
      <c r="S39" s="4"/>
      <c r="T39" s="4"/>
      <c r="V39" s="4"/>
      <c r="Y39" s="32">
        <f t="shared" si="1"/>
        <v>70</v>
      </c>
      <c r="Z39" s="11"/>
      <c r="AA39" s="6"/>
    </row>
    <row r="40" spans="1:27" s="38" customFormat="1" x14ac:dyDescent="0.25">
      <c r="A40" s="18" t="s">
        <v>86</v>
      </c>
      <c r="B40" s="4"/>
      <c r="D40" s="4"/>
      <c r="E40" s="4"/>
      <c r="G40" s="21"/>
      <c r="H40" s="4"/>
      <c r="J40" s="4"/>
      <c r="L40" s="4"/>
      <c r="M40" s="4"/>
      <c r="N40" s="4"/>
      <c r="P40" s="4"/>
      <c r="Q40" s="4"/>
      <c r="S40" s="4"/>
      <c r="T40" s="4"/>
      <c r="V40" s="4"/>
      <c r="Y40" s="32">
        <f t="shared" si="1"/>
        <v>0</v>
      </c>
      <c r="Z40" s="11"/>
      <c r="AA40" s="6"/>
    </row>
    <row r="41" spans="1:27" x14ac:dyDescent="0.25">
      <c r="A41" s="13" t="s">
        <v>20</v>
      </c>
      <c r="B41" s="4"/>
      <c r="D41" s="10"/>
      <c r="E41" s="4"/>
      <c r="G41" s="21"/>
      <c r="H41" s="4"/>
      <c r="J41" s="4"/>
      <c r="L41" s="4"/>
      <c r="M41" s="4">
        <v>-70</v>
      </c>
      <c r="N41" s="4"/>
      <c r="P41" s="4"/>
      <c r="Q41" s="4"/>
      <c r="S41" s="4"/>
      <c r="T41" s="4"/>
      <c r="V41" s="4"/>
      <c r="Y41" s="32">
        <f t="shared" si="1"/>
        <v>-70</v>
      </c>
      <c r="Z41" s="11"/>
      <c r="AA41" s="6"/>
    </row>
    <row r="42" spans="1:27" x14ac:dyDescent="0.25">
      <c r="A42" s="13" t="s">
        <v>37</v>
      </c>
      <c r="B42" s="4"/>
      <c r="D42" s="4"/>
      <c r="E42" s="4"/>
      <c r="G42" s="21"/>
      <c r="H42" s="4"/>
      <c r="J42" s="4"/>
      <c r="L42" s="10"/>
      <c r="M42" s="10">
        <v>-141</v>
      </c>
      <c r="N42" s="10"/>
      <c r="P42" s="4"/>
      <c r="Q42" s="4"/>
      <c r="S42" s="4"/>
      <c r="T42" s="4"/>
      <c r="V42" s="4"/>
      <c r="Y42" s="32">
        <f t="shared" si="1"/>
        <v>-141</v>
      </c>
      <c r="Z42" s="11"/>
      <c r="AA42" s="6"/>
    </row>
    <row r="43" spans="1:27" x14ac:dyDescent="0.25">
      <c r="A43" s="13" t="s">
        <v>32</v>
      </c>
      <c r="B43" s="4"/>
      <c r="D43" s="4"/>
      <c r="E43" s="4"/>
      <c r="G43" s="21"/>
      <c r="H43" s="4"/>
      <c r="J43" s="4"/>
      <c r="L43" s="4"/>
      <c r="M43" s="4"/>
      <c r="N43" s="4"/>
      <c r="P43" s="4"/>
      <c r="Q43" s="4"/>
      <c r="S43" s="4"/>
      <c r="T43" s="4"/>
      <c r="V43" s="4"/>
      <c r="Y43" s="32">
        <f t="shared" si="1"/>
        <v>0</v>
      </c>
      <c r="Z43" s="11"/>
      <c r="AA43" s="6"/>
    </row>
    <row r="44" spans="1:27" s="38" customFormat="1" x14ac:dyDescent="0.25">
      <c r="A44" s="18" t="s">
        <v>99</v>
      </c>
      <c r="B44" s="4"/>
      <c r="D44" s="4">
        <v>166</v>
      </c>
      <c r="E44" s="4"/>
      <c r="G44" s="21"/>
      <c r="H44" s="4"/>
      <c r="J44" s="4"/>
      <c r="L44" s="4"/>
      <c r="M44" s="4"/>
      <c r="N44" s="4"/>
      <c r="P44" s="4"/>
      <c r="Q44" s="4"/>
      <c r="S44" s="4"/>
      <c r="T44" s="4"/>
      <c r="V44" s="4"/>
      <c r="Y44" s="32">
        <f t="shared" si="1"/>
        <v>166</v>
      </c>
      <c r="Z44" s="11"/>
      <c r="AA44" s="6"/>
    </row>
    <row r="45" spans="1:27" ht="32.25" customHeight="1" x14ac:dyDescent="0.25">
      <c r="A45" s="6" t="s">
        <v>64</v>
      </c>
      <c r="B45" s="4"/>
      <c r="D45" s="4"/>
      <c r="E45" s="4"/>
      <c r="G45" s="21"/>
      <c r="H45" s="4"/>
      <c r="J45" s="4"/>
      <c r="L45" s="4">
        <v>225</v>
      </c>
      <c r="M45" s="4">
        <v>-141</v>
      </c>
      <c r="N45" s="4"/>
      <c r="P45" s="4"/>
      <c r="Q45" s="4"/>
      <c r="S45" s="4"/>
      <c r="T45" s="4">
        <v>-55</v>
      </c>
      <c r="V45" s="4"/>
      <c r="Y45" s="32">
        <f t="shared" si="1"/>
        <v>29</v>
      </c>
      <c r="Z45" s="11"/>
      <c r="AA45" s="6" t="s">
        <v>115</v>
      </c>
    </row>
    <row r="46" spans="1:27" x14ac:dyDescent="0.25">
      <c r="A46" s="13" t="s">
        <v>21</v>
      </c>
      <c r="B46" s="4"/>
      <c r="D46" s="4"/>
      <c r="E46" s="4"/>
      <c r="G46" s="21"/>
      <c r="H46" s="4"/>
      <c r="J46" s="4"/>
      <c r="L46" s="4"/>
      <c r="M46" s="4"/>
      <c r="N46" s="4"/>
      <c r="P46" s="4"/>
      <c r="Q46" s="4"/>
      <c r="S46" s="4"/>
      <c r="T46" s="4"/>
      <c r="V46" s="4"/>
      <c r="Y46" s="32">
        <f t="shared" si="1"/>
        <v>0</v>
      </c>
      <c r="Z46" s="11"/>
      <c r="AA46" s="6"/>
    </row>
    <row r="47" spans="1:27" s="38" customFormat="1" x14ac:dyDescent="0.25">
      <c r="A47" s="52" t="s">
        <v>128</v>
      </c>
      <c r="B47" s="4"/>
      <c r="D47" s="4"/>
      <c r="E47" s="4"/>
      <c r="G47" s="21"/>
      <c r="H47" s="4"/>
      <c r="J47" s="4"/>
      <c r="L47" s="4"/>
      <c r="M47" s="4"/>
      <c r="N47" s="4"/>
      <c r="P47" s="4"/>
      <c r="Q47" s="4"/>
      <c r="S47" s="4">
        <v>-116</v>
      </c>
      <c r="T47" s="4"/>
      <c r="V47" s="4"/>
      <c r="Y47" s="32">
        <f t="shared" si="1"/>
        <v>-116</v>
      </c>
      <c r="Z47" s="11"/>
      <c r="AA47" s="6" t="s">
        <v>114</v>
      </c>
    </row>
    <row r="48" spans="1:27" s="38" customFormat="1" x14ac:dyDescent="0.25">
      <c r="A48" s="18" t="s">
        <v>87</v>
      </c>
      <c r="B48" s="4"/>
      <c r="D48" s="4">
        <v>83</v>
      </c>
      <c r="E48" s="4"/>
      <c r="G48" s="21"/>
      <c r="H48" s="4"/>
      <c r="J48" s="4"/>
      <c r="L48" s="4"/>
      <c r="M48" s="4"/>
      <c r="N48" s="4"/>
      <c r="P48" s="4"/>
      <c r="Q48" s="4"/>
      <c r="S48" s="4"/>
      <c r="T48" s="4"/>
      <c r="V48" s="4"/>
      <c r="Y48" s="32">
        <f t="shared" si="1"/>
        <v>83</v>
      </c>
      <c r="Z48" s="11"/>
      <c r="AA48" s="6"/>
    </row>
    <row r="49" spans="1:27" s="38" customFormat="1" x14ac:dyDescent="0.25">
      <c r="A49" s="18" t="s">
        <v>72</v>
      </c>
      <c r="B49" s="4"/>
      <c r="D49" s="4"/>
      <c r="E49" s="4"/>
      <c r="G49" s="21"/>
      <c r="H49" s="4"/>
      <c r="J49" s="4"/>
      <c r="L49" s="4"/>
      <c r="M49" s="4"/>
      <c r="N49" s="4"/>
      <c r="P49" s="4"/>
      <c r="Q49" s="4"/>
      <c r="S49" s="4"/>
      <c r="T49" s="4"/>
      <c r="V49" s="4"/>
      <c r="Y49" s="32">
        <f t="shared" si="1"/>
        <v>0</v>
      </c>
      <c r="Z49" s="11"/>
      <c r="AA49" s="6"/>
    </row>
    <row r="50" spans="1:27" x14ac:dyDescent="0.25">
      <c r="A50" s="18" t="s">
        <v>57</v>
      </c>
      <c r="B50" s="4"/>
      <c r="D50" s="4"/>
      <c r="E50" s="4"/>
      <c r="G50" s="21"/>
      <c r="H50" s="4"/>
      <c r="J50" s="4"/>
      <c r="L50" s="4"/>
      <c r="M50" s="4"/>
      <c r="N50" s="4"/>
      <c r="P50" s="4"/>
      <c r="Q50" s="4"/>
      <c r="S50" s="4"/>
      <c r="T50" s="4"/>
      <c r="V50" s="4"/>
      <c r="Y50" s="32">
        <f t="shared" si="1"/>
        <v>0</v>
      </c>
      <c r="Z50" s="11"/>
      <c r="AA50" s="6"/>
    </row>
    <row r="51" spans="1:27" x14ac:dyDescent="0.25">
      <c r="A51" s="13" t="s">
        <v>8</v>
      </c>
      <c r="B51" s="4"/>
      <c r="D51" s="4"/>
      <c r="E51" s="4"/>
      <c r="G51" s="21">
        <v>70</v>
      </c>
      <c r="H51" s="4"/>
      <c r="J51" s="4"/>
      <c r="L51" s="4"/>
      <c r="M51" s="4"/>
      <c r="N51" s="4"/>
      <c r="P51" s="4"/>
      <c r="Q51" s="4"/>
      <c r="S51" s="4"/>
      <c r="T51" s="4"/>
      <c r="V51" s="4"/>
      <c r="Y51" s="32">
        <f t="shared" si="1"/>
        <v>70</v>
      </c>
      <c r="Z51" s="11"/>
      <c r="AA51" s="6"/>
    </row>
    <row r="52" spans="1:27" x14ac:dyDescent="0.25">
      <c r="A52" s="18" t="s">
        <v>48</v>
      </c>
      <c r="B52" s="4"/>
      <c r="D52" s="4"/>
      <c r="E52" s="4"/>
      <c r="G52" s="21"/>
      <c r="H52" s="4"/>
      <c r="J52" s="4"/>
      <c r="L52" s="4">
        <v>225</v>
      </c>
      <c r="M52" s="4">
        <v>-141</v>
      </c>
      <c r="N52" s="4"/>
      <c r="P52" s="4"/>
      <c r="Q52" s="4"/>
      <c r="S52" s="4"/>
      <c r="T52" s="4"/>
      <c r="V52" s="4"/>
      <c r="Y52" s="32">
        <f t="shared" si="1"/>
        <v>84</v>
      </c>
      <c r="Z52" s="11"/>
      <c r="AA52" s="6"/>
    </row>
    <row r="53" spans="1:27" s="38" customFormat="1" ht="30" x14ac:dyDescent="0.25">
      <c r="A53" s="18" t="s">
        <v>73</v>
      </c>
      <c r="B53" s="4"/>
      <c r="D53" s="4"/>
      <c r="E53" s="4"/>
      <c r="G53" s="21"/>
      <c r="H53" s="4"/>
      <c r="J53" s="4"/>
      <c r="L53" s="4"/>
      <c r="M53" s="4"/>
      <c r="N53" s="4"/>
      <c r="P53" s="25">
        <v>298</v>
      </c>
      <c r="Q53" s="25"/>
      <c r="S53" s="4">
        <f>2*58</f>
        <v>116</v>
      </c>
      <c r="T53" s="4">
        <v>-55</v>
      </c>
      <c r="V53" s="4"/>
      <c r="Y53" s="32">
        <f t="shared" si="1"/>
        <v>359</v>
      </c>
      <c r="Z53" s="11"/>
      <c r="AA53" s="6" t="s">
        <v>118</v>
      </c>
    </row>
    <row r="54" spans="1:27" ht="30" x14ac:dyDescent="0.25">
      <c r="A54" s="18" t="s">
        <v>58</v>
      </c>
      <c r="B54" s="4"/>
      <c r="D54" s="4"/>
      <c r="E54" s="4"/>
      <c r="G54" s="21"/>
      <c r="H54" s="4"/>
      <c r="J54" s="4"/>
      <c r="L54" s="4"/>
      <c r="M54" s="4"/>
      <c r="N54" s="4"/>
      <c r="P54" s="4"/>
      <c r="Q54" s="4">
        <v>-93</v>
      </c>
      <c r="S54" s="4"/>
      <c r="T54" s="4"/>
      <c r="V54" s="4">
        <v>-110</v>
      </c>
      <c r="Y54" s="32">
        <f t="shared" si="1"/>
        <v>-203</v>
      </c>
      <c r="Z54" s="11"/>
      <c r="AA54" s="6" t="s">
        <v>127</v>
      </c>
    </row>
    <row r="55" spans="1:27" x14ac:dyDescent="0.25">
      <c r="A55" s="13" t="s">
        <v>9</v>
      </c>
      <c r="B55" s="4"/>
      <c r="D55" s="4"/>
      <c r="E55" s="4"/>
      <c r="G55" s="21">
        <v>70</v>
      </c>
      <c r="H55" s="4"/>
      <c r="J55" s="4"/>
      <c r="L55" s="4">
        <v>225</v>
      </c>
      <c r="M55" s="4">
        <v>-141</v>
      </c>
      <c r="N55" s="4"/>
      <c r="P55" s="4"/>
      <c r="Q55" s="4"/>
      <c r="S55" s="4"/>
      <c r="T55" s="4"/>
      <c r="V55" s="4"/>
      <c r="Y55" s="32">
        <f t="shared" si="1"/>
        <v>154</v>
      </c>
      <c r="Z55" s="11"/>
      <c r="AA55" s="6"/>
    </row>
    <row r="56" spans="1:27" x14ac:dyDescent="0.25">
      <c r="A56" s="13" t="s">
        <v>38</v>
      </c>
      <c r="B56" s="4"/>
      <c r="D56" s="4"/>
      <c r="E56" s="4"/>
      <c r="G56" s="21"/>
      <c r="H56" s="4"/>
      <c r="J56" s="4"/>
      <c r="L56" s="4">
        <v>225</v>
      </c>
      <c r="M56" s="4">
        <v>-141</v>
      </c>
      <c r="N56" s="4"/>
      <c r="P56" s="4"/>
      <c r="Q56" s="4"/>
      <c r="S56" s="4"/>
      <c r="T56" s="4"/>
      <c r="V56" s="4"/>
      <c r="Y56" s="32">
        <f t="shared" si="1"/>
        <v>84</v>
      </c>
      <c r="Z56" s="11"/>
      <c r="AA56" s="6"/>
    </row>
    <row r="57" spans="1:27" x14ac:dyDescent="0.25">
      <c r="A57" s="18" t="s">
        <v>47</v>
      </c>
      <c r="B57" s="4"/>
      <c r="D57" s="10"/>
      <c r="E57" s="4"/>
      <c r="G57" s="21"/>
      <c r="H57" s="4"/>
      <c r="J57" s="4"/>
      <c r="L57" s="4"/>
      <c r="M57" s="4">
        <v>-141</v>
      </c>
      <c r="N57" s="4"/>
      <c r="P57" s="4"/>
      <c r="Q57" s="4"/>
      <c r="S57" s="4"/>
      <c r="T57" s="4"/>
      <c r="V57" s="4"/>
      <c r="Y57" s="32">
        <f t="shared" si="1"/>
        <v>-141</v>
      </c>
      <c r="Z57" s="11"/>
      <c r="AA57" s="6"/>
    </row>
    <row r="58" spans="1:27" s="38" customFormat="1" x14ac:dyDescent="0.25">
      <c r="A58" s="18" t="s">
        <v>100</v>
      </c>
      <c r="B58" s="4"/>
      <c r="D58" s="10">
        <v>83</v>
      </c>
      <c r="E58" s="4"/>
      <c r="G58" s="21"/>
      <c r="H58" s="4"/>
      <c r="J58" s="4">
        <v>12</v>
      </c>
      <c r="L58" s="4"/>
      <c r="M58" s="4"/>
      <c r="N58" s="4"/>
      <c r="P58" s="4"/>
      <c r="Q58" s="4"/>
      <c r="S58" s="4"/>
      <c r="T58" s="4"/>
      <c r="V58" s="4"/>
      <c r="Y58" s="32">
        <f t="shared" si="1"/>
        <v>95</v>
      </c>
      <c r="Z58" s="11"/>
      <c r="AA58" s="6" t="s">
        <v>124</v>
      </c>
    </row>
    <row r="59" spans="1:27" x14ac:dyDescent="0.25">
      <c r="A59" s="18" t="s">
        <v>44</v>
      </c>
      <c r="B59" s="4"/>
      <c r="D59" s="4"/>
      <c r="E59" s="4"/>
      <c r="G59" s="21"/>
      <c r="H59" s="4"/>
      <c r="J59" s="4"/>
      <c r="L59" s="4">
        <v>450</v>
      </c>
      <c r="M59" s="4">
        <v>-141</v>
      </c>
      <c r="N59" s="4"/>
      <c r="P59" s="4"/>
      <c r="Q59" s="4"/>
      <c r="S59" s="4"/>
      <c r="T59" s="4"/>
      <c r="V59" s="4"/>
      <c r="Y59" s="32">
        <f t="shared" si="1"/>
        <v>309</v>
      </c>
      <c r="Z59" s="11"/>
      <c r="AA59" s="6"/>
    </row>
    <row r="60" spans="1:27" s="38" customFormat="1" x14ac:dyDescent="0.25">
      <c r="A60" s="18" t="s">
        <v>90</v>
      </c>
      <c r="B60" s="4"/>
      <c r="D60" s="4"/>
      <c r="E60" s="4"/>
      <c r="G60" s="21"/>
      <c r="H60" s="4"/>
      <c r="J60" s="4"/>
      <c r="L60" s="4"/>
      <c r="M60" s="4"/>
      <c r="N60" s="4"/>
      <c r="P60" s="4"/>
      <c r="Q60" s="4"/>
      <c r="S60" s="4"/>
      <c r="T60" s="4"/>
      <c r="V60" s="4"/>
      <c r="Y60" s="32">
        <f t="shared" si="1"/>
        <v>0</v>
      </c>
      <c r="Z60" s="11"/>
      <c r="AA60" s="6"/>
    </row>
    <row r="61" spans="1:27" x14ac:dyDescent="0.25">
      <c r="A61" s="6" t="s">
        <v>65</v>
      </c>
      <c r="B61" s="4"/>
      <c r="D61" s="4"/>
      <c r="E61" s="4"/>
      <c r="G61" s="21"/>
      <c r="H61" s="4"/>
      <c r="J61" s="4"/>
      <c r="L61" s="4"/>
      <c r="M61" s="4">
        <v>-141</v>
      </c>
      <c r="N61" s="4"/>
      <c r="P61" s="4"/>
      <c r="Q61" s="4"/>
      <c r="S61" s="4">
        <v>-58</v>
      </c>
      <c r="T61" s="4"/>
      <c r="V61" s="4"/>
      <c r="Y61" s="32">
        <f t="shared" si="1"/>
        <v>-199</v>
      </c>
      <c r="Z61" s="11"/>
      <c r="AA61" s="6" t="s">
        <v>114</v>
      </c>
    </row>
    <row r="62" spans="1:27" x14ac:dyDescent="0.25">
      <c r="A62" s="6" t="s">
        <v>66</v>
      </c>
      <c r="B62" s="4"/>
      <c r="D62" s="4"/>
      <c r="E62" s="4"/>
      <c r="G62" s="21"/>
      <c r="H62" s="4"/>
      <c r="J62" s="4"/>
      <c r="L62" s="4">
        <v>225</v>
      </c>
      <c r="M62" s="4">
        <v>-141</v>
      </c>
      <c r="N62" s="4">
        <v>-60</v>
      </c>
      <c r="P62" s="4"/>
      <c r="Q62" s="4"/>
      <c r="S62" s="4"/>
      <c r="T62" s="4">
        <v>-55</v>
      </c>
      <c r="V62" s="4"/>
      <c r="Y62" s="32">
        <f t="shared" si="1"/>
        <v>-31</v>
      </c>
      <c r="Z62" s="11"/>
      <c r="AA62" s="6" t="s">
        <v>121</v>
      </c>
    </row>
    <row r="63" spans="1:27" x14ac:dyDescent="0.25">
      <c r="A63" s="18" t="s">
        <v>46</v>
      </c>
      <c r="B63" s="4"/>
      <c r="D63" s="4"/>
      <c r="E63" s="4"/>
      <c r="G63" s="21"/>
      <c r="H63" s="4"/>
      <c r="J63" s="4"/>
      <c r="L63" s="4">
        <v>225</v>
      </c>
      <c r="M63" s="4">
        <v>-141</v>
      </c>
      <c r="N63" s="4"/>
      <c r="P63" s="4"/>
      <c r="Q63" s="4"/>
      <c r="S63" s="4"/>
      <c r="T63" s="4">
        <v>207</v>
      </c>
      <c r="V63" s="4"/>
      <c r="Y63" s="32">
        <f t="shared" ref="Y63:Y88" si="2">SUM(B63:X63)</f>
        <v>291</v>
      </c>
      <c r="Z63" s="11"/>
      <c r="AA63" s="6" t="s">
        <v>131</v>
      </c>
    </row>
    <row r="64" spans="1:27" x14ac:dyDescent="0.25">
      <c r="A64" s="6" t="s">
        <v>67</v>
      </c>
      <c r="B64" s="4"/>
      <c r="D64" s="4"/>
      <c r="E64" s="4"/>
      <c r="G64" s="21"/>
      <c r="H64" s="4"/>
      <c r="J64" s="4"/>
      <c r="L64" s="4">
        <v>225</v>
      </c>
      <c r="M64" s="4">
        <v>-141</v>
      </c>
      <c r="N64" s="4"/>
      <c r="P64" s="4"/>
      <c r="Q64" s="4"/>
      <c r="S64" s="4"/>
      <c r="T64" s="4"/>
      <c r="V64" s="4"/>
      <c r="Y64" s="32">
        <f t="shared" si="2"/>
        <v>84</v>
      </c>
      <c r="Z64" s="11"/>
      <c r="AA64" s="6"/>
    </row>
    <row r="65" spans="1:27" x14ac:dyDescent="0.25">
      <c r="A65" s="13" t="s">
        <v>22</v>
      </c>
      <c r="B65" s="4"/>
      <c r="D65" s="4"/>
      <c r="E65" s="4"/>
      <c r="G65" s="21"/>
      <c r="H65" s="4"/>
      <c r="J65" s="4"/>
      <c r="L65" s="4"/>
      <c r="M65" s="4"/>
      <c r="N65" s="4"/>
      <c r="P65" s="4"/>
      <c r="Q65" s="4"/>
      <c r="S65" s="4"/>
      <c r="T65" s="4"/>
      <c r="V65" s="4"/>
      <c r="Y65" s="32">
        <f t="shared" si="2"/>
        <v>0</v>
      </c>
      <c r="Z65" s="11"/>
      <c r="AA65" s="6"/>
    </row>
    <row r="66" spans="1:27" x14ac:dyDescent="0.25">
      <c r="A66" s="13" t="s">
        <v>10</v>
      </c>
      <c r="B66" s="4"/>
      <c r="D66" s="4"/>
      <c r="E66" s="4"/>
      <c r="G66" s="21">
        <v>70</v>
      </c>
      <c r="H66" s="4"/>
      <c r="J66" s="4"/>
      <c r="L66" s="4"/>
      <c r="M66" s="4"/>
      <c r="N66" s="4"/>
      <c r="P66" s="4"/>
      <c r="Q66" s="4"/>
      <c r="S66" s="4">
        <v>58</v>
      </c>
      <c r="T66" s="4"/>
      <c r="V66" s="4"/>
      <c r="Y66" s="32">
        <f t="shared" si="2"/>
        <v>128</v>
      </c>
      <c r="Z66" s="11"/>
      <c r="AA66" s="6" t="s">
        <v>113</v>
      </c>
    </row>
    <row r="67" spans="1:27" s="38" customFormat="1" x14ac:dyDescent="0.25">
      <c r="A67" s="18" t="s">
        <v>101</v>
      </c>
      <c r="B67" s="4"/>
      <c r="D67" s="4">
        <v>83</v>
      </c>
      <c r="E67" s="4"/>
      <c r="G67" s="21"/>
      <c r="H67" s="4"/>
      <c r="J67" s="4"/>
      <c r="L67" s="4"/>
      <c r="M67" s="4"/>
      <c r="N67" s="4"/>
      <c r="P67" s="4"/>
      <c r="Q67" s="4"/>
      <c r="S67" s="4"/>
      <c r="T67" s="4"/>
      <c r="V67" s="4"/>
      <c r="Y67" s="32">
        <f t="shared" si="2"/>
        <v>83</v>
      </c>
      <c r="Z67" s="11"/>
      <c r="AA67" s="6"/>
    </row>
    <row r="68" spans="1:27" s="38" customFormat="1" x14ac:dyDescent="0.25">
      <c r="A68" s="18" t="s">
        <v>84</v>
      </c>
      <c r="B68" s="4"/>
      <c r="D68" s="4">
        <v>83</v>
      </c>
      <c r="E68" s="4"/>
      <c r="G68" s="21"/>
      <c r="H68" s="4"/>
      <c r="J68" s="4"/>
      <c r="L68" s="4"/>
      <c r="M68" s="4"/>
      <c r="N68" s="4"/>
      <c r="P68" s="4"/>
      <c r="Q68" s="4"/>
      <c r="S68" s="4"/>
      <c r="T68" s="4"/>
      <c r="V68" s="4"/>
      <c r="Y68" s="32">
        <f t="shared" si="2"/>
        <v>83</v>
      </c>
      <c r="Z68" s="11"/>
      <c r="AA68" s="6"/>
    </row>
    <row r="69" spans="1:27" x14ac:dyDescent="0.25">
      <c r="A69" s="18" t="s">
        <v>45</v>
      </c>
      <c r="B69" s="4"/>
      <c r="D69" s="4"/>
      <c r="E69" s="4"/>
      <c r="G69" s="21"/>
      <c r="H69" s="4"/>
      <c r="J69" s="4"/>
      <c r="L69" s="4"/>
      <c r="M69" s="4"/>
      <c r="N69" s="4"/>
      <c r="P69" s="4"/>
      <c r="Q69" s="4"/>
      <c r="S69" s="4"/>
      <c r="T69" s="4"/>
      <c r="V69" s="4"/>
      <c r="Y69" s="32">
        <f t="shared" si="2"/>
        <v>0</v>
      </c>
      <c r="Z69" s="11"/>
      <c r="AA69" s="6"/>
    </row>
    <row r="70" spans="1:27" x14ac:dyDescent="0.25">
      <c r="A70" s="13" t="s">
        <v>11</v>
      </c>
      <c r="B70" s="4"/>
      <c r="D70" s="4"/>
      <c r="E70" s="4"/>
      <c r="G70" s="21"/>
      <c r="H70" s="4"/>
      <c r="J70" s="4"/>
      <c r="L70" s="4"/>
      <c r="M70" s="4">
        <v>-141</v>
      </c>
      <c r="N70" s="4"/>
      <c r="P70" s="4"/>
      <c r="Q70" s="4">
        <v>-93</v>
      </c>
      <c r="S70" s="4"/>
      <c r="T70" s="4"/>
      <c r="V70" s="4"/>
      <c r="Y70" s="32">
        <f t="shared" si="2"/>
        <v>-234</v>
      </c>
      <c r="Z70" s="11"/>
      <c r="AA70" s="6" t="s">
        <v>126</v>
      </c>
    </row>
    <row r="71" spans="1:27" x14ac:dyDescent="0.25">
      <c r="A71" s="13" t="s">
        <v>39</v>
      </c>
      <c r="B71" s="4"/>
      <c r="D71" s="4"/>
      <c r="E71" s="4"/>
      <c r="G71" s="21"/>
      <c r="H71" s="4"/>
      <c r="J71" s="4"/>
      <c r="L71" s="4"/>
      <c r="M71" s="4"/>
      <c r="N71" s="4"/>
      <c r="P71" s="4"/>
      <c r="Q71" s="4"/>
      <c r="S71" s="4"/>
      <c r="T71" s="4"/>
      <c r="V71" s="4"/>
      <c r="Y71" s="32">
        <f t="shared" si="2"/>
        <v>0</v>
      </c>
      <c r="Z71" s="11"/>
      <c r="AA71" s="6"/>
    </row>
    <row r="72" spans="1:27" x14ac:dyDescent="0.25">
      <c r="A72" s="13" t="s">
        <v>23</v>
      </c>
      <c r="B72" s="4"/>
      <c r="D72" s="10"/>
      <c r="E72" s="4"/>
      <c r="G72" s="21"/>
      <c r="H72" s="4"/>
      <c r="J72" s="4"/>
      <c r="L72" s="4"/>
      <c r="M72" s="4"/>
      <c r="N72" s="4"/>
      <c r="P72" s="4"/>
      <c r="Q72" s="4"/>
      <c r="S72" s="4"/>
      <c r="T72" s="4"/>
      <c r="V72" s="4"/>
      <c r="Y72" s="32">
        <f t="shared" si="2"/>
        <v>0</v>
      </c>
      <c r="Z72" s="11"/>
      <c r="AA72" s="6"/>
    </row>
    <row r="73" spans="1:27" s="38" customFormat="1" x14ac:dyDescent="0.25">
      <c r="A73" s="18" t="s">
        <v>81</v>
      </c>
      <c r="B73" s="4"/>
      <c r="D73" s="10"/>
      <c r="E73" s="4"/>
      <c r="G73" s="21"/>
      <c r="H73" s="4"/>
      <c r="J73" s="4"/>
      <c r="L73" s="4"/>
      <c r="M73" s="4"/>
      <c r="N73" s="4"/>
      <c r="P73" s="4"/>
      <c r="Q73" s="4"/>
      <c r="S73" s="4"/>
      <c r="T73" s="4"/>
      <c r="V73" s="4"/>
      <c r="Y73" s="32">
        <f>SUM(B73:X73)</f>
        <v>0</v>
      </c>
      <c r="Z73" s="11"/>
      <c r="AA73" s="6"/>
    </row>
    <row r="74" spans="1:27" x14ac:dyDescent="0.25">
      <c r="A74" s="13" t="s">
        <v>24</v>
      </c>
      <c r="B74" s="4"/>
      <c r="D74" s="4"/>
      <c r="E74" s="4"/>
      <c r="G74" s="21">
        <v>70</v>
      </c>
      <c r="H74" s="4"/>
      <c r="J74" s="4"/>
      <c r="L74" s="4"/>
      <c r="M74" s="4"/>
      <c r="N74" s="4"/>
      <c r="P74" s="4"/>
      <c r="Q74" s="4"/>
      <c r="S74" s="4"/>
      <c r="T74" s="4"/>
      <c r="V74" s="4"/>
      <c r="Y74" s="32">
        <f t="shared" si="2"/>
        <v>70</v>
      </c>
      <c r="Z74" s="11"/>
      <c r="AA74" s="6"/>
    </row>
    <row r="75" spans="1:27" s="38" customFormat="1" x14ac:dyDescent="0.25">
      <c r="A75" s="18" t="s">
        <v>75</v>
      </c>
      <c r="B75" s="4"/>
      <c r="D75" s="4"/>
      <c r="E75" s="4"/>
      <c r="G75" s="21"/>
      <c r="H75" s="4"/>
      <c r="J75" s="4"/>
      <c r="L75" s="4"/>
      <c r="M75" s="4"/>
      <c r="N75" s="4"/>
      <c r="P75" s="4"/>
      <c r="Q75" s="4"/>
      <c r="S75" s="4"/>
      <c r="T75" s="4"/>
      <c r="V75" s="4"/>
      <c r="Y75" s="32">
        <f t="shared" si="2"/>
        <v>0</v>
      </c>
      <c r="Z75" s="11"/>
      <c r="AA75" s="6"/>
    </row>
    <row r="76" spans="1:27" s="38" customFormat="1" x14ac:dyDescent="0.25">
      <c r="A76" s="18" t="s">
        <v>83</v>
      </c>
      <c r="B76" s="4"/>
      <c r="D76" s="4"/>
      <c r="E76" s="4"/>
      <c r="G76" s="21"/>
      <c r="H76" s="4"/>
      <c r="J76" s="4"/>
      <c r="L76" s="4"/>
      <c r="M76" s="4"/>
      <c r="N76" s="4"/>
      <c r="P76" s="4"/>
      <c r="Q76" s="4"/>
      <c r="S76" s="4"/>
      <c r="T76" s="4"/>
      <c r="V76" s="4"/>
      <c r="Y76" s="32">
        <f t="shared" si="2"/>
        <v>0</v>
      </c>
      <c r="Z76" s="11"/>
      <c r="AA76" s="6"/>
    </row>
    <row r="77" spans="1:27" ht="15" customHeight="1" x14ac:dyDescent="0.25">
      <c r="A77" s="13" t="s">
        <v>12</v>
      </c>
      <c r="B77" s="4"/>
      <c r="D77" s="10"/>
      <c r="E77" s="4"/>
      <c r="G77" s="21"/>
      <c r="H77" s="4"/>
      <c r="J77" s="4"/>
      <c r="L77" s="4"/>
      <c r="M77" s="4"/>
      <c r="N77" s="4"/>
      <c r="P77" s="4"/>
      <c r="Q77" s="4"/>
      <c r="S77" s="4"/>
      <c r="T77" s="4"/>
      <c r="V77" s="4"/>
      <c r="Y77" s="32">
        <f t="shared" si="2"/>
        <v>0</v>
      </c>
      <c r="Z77" s="11"/>
      <c r="AA77" s="6"/>
    </row>
    <row r="78" spans="1:27" x14ac:dyDescent="0.25">
      <c r="A78" s="13" t="s">
        <v>13</v>
      </c>
      <c r="B78" s="4"/>
      <c r="D78" s="4"/>
      <c r="E78" s="4"/>
      <c r="G78" s="21"/>
      <c r="H78" s="4"/>
      <c r="J78" s="4"/>
      <c r="L78" s="4"/>
      <c r="M78" s="4">
        <v>-141</v>
      </c>
      <c r="N78" s="4"/>
      <c r="P78" s="4"/>
      <c r="Q78" s="4"/>
      <c r="S78" s="4"/>
      <c r="T78" s="4"/>
      <c r="V78" s="4"/>
      <c r="Y78" s="32">
        <f t="shared" si="2"/>
        <v>-141</v>
      </c>
      <c r="Z78" s="11"/>
      <c r="AA78" s="6"/>
    </row>
    <row r="79" spans="1:27" x14ac:dyDescent="0.25">
      <c r="A79" s="6" t="s">
        <v>68</v>
      </c>
      <c r="B79" s="4"/>
      <c r="D79" s="4"/>
      <c r="E79" s="4"/>
      <c r="G79" s="21"/>
      <c r="H79" s="4"/>
      <c r="J79" s="4"/>
      <c r="L79" s="4">
        <v>225</v>
      </c>
      <c r="M79" s="4">
        <v>-141</v>
      </c>
      <c r="N79" s="4"/>
      <c r="P79" s="4"/>
      <c r="Q79" s="4"/>
      <c r="S79" s="4"/>
      <c r="T79" s="4"/>
      <c r="V79" s="4"/>
      <c r="Y79" s="32">
        <f t="shared" si="2"/>
        <v>84</v>
      </c>
      <c r="Z79" s="11"/>
      <c r="AA79" s="6"/>
    </row>
    <row r="80" spans="1:27" x14ac:dyDescent="0.25">
      <c r="A80" s="13" t="s">
        <v>40</v>
      </c>
      <c r="B80" s="4"/>
      <c r="D80" s="4"/>
      <c r="E80" s="4"/>
      <c r="G80" s="21"/>
      <c r="H80" s="4"/>
      <c r="J80" s="4"/>
      <c r="L80" s="4">
        <v>225</v>
      </c>
      <c r="M80" s="4">
        <v>-141</v>
      </c>
      <c r="N80" s="4"/>
      <c r="P80" s="4"/>
      <c r="Q80" s="4"/>
      <c r="S80" s="4"/>
      <c r="T80" s="4"/>
      <c r="V80" s="4"/>
      <c r="Y80" s="32">
        <f t="shared" si="2"/>
        <v>84</v>
      </c>
      <c r="Z80" s="11"/>
      <c r="AA80" s="6"/>
    </row>
    <row r="81" spans="1:27" x14ac:dyDescent="0.25">
      <c r="A81" s="13" t="s">
        <v>14</v>
      </c>
      <c r="B81" s="4"/>
      <c r="D81" s="10"/>
      <c r="E81" s="4"/>
      <c r="G81" s="21"/>
      <c r="H81" s="4"/>
      <c r="J81" s="4"/>
      <c r="L81" s="4"/>
      <c r="M81" s="4"/>
      <c r="N81" s="4"/>
      <c r="P81" s="4"/>
      <c r="Q81" s="4"/>
      <c r="S81" s="4"/>
      <c r="T81" s="4"/>
      <c r="V81" s="4"/>
      <c r="Y81" s="32">
        <f t="shared" si="2"/>
        <v>0</v>
      </c>
      <c r="Z81" s="11"/>
      <c r="AA81" s="6"/>
    </row>
    <row r="82" spans="1:27" s="38" customFormat="1" x14ac:dyDescent="0.25">
      <c r="A82" s="18" t="s">
        <v>74</v>
      </c>
      <c r="B82" s="4"/>
      <c r="D82" s="10"/>
      <c r="E82" s="4"/>
      <c r="G82" s="21"/>
      <c r="H82" s="4"/>
      <c r="J82" s="4"/>
      <c r="L82" s="4">
        <v>225</v>
      </c>
      <c r="M82" s="4">
        <v>-141</v>
      </c>
      <c r="N82" s="4"/>
      <c r="P82" s="4"/>
      <c r="Q82" s="4"/>
      <c r="S82" s="25">
        <f>-2*58</f>
        <v>-116</v>
      </c>
      <c r="T82" s="4"/>
      <c r="V82" s="4"/>
      <c r="Y82" s="32">
        <f>SUM(B82:X82)</f>
        <v>-32</v>
      </c>
      <c r="Z82" s="11"/>
      <c r="AA82" s="6" t="s">
        <v>114</v>
      </c>
    </row>
    <row r="83" spans="1:27" x14ac:dyDescent="0.25">
      <c r="A83" s="13" t="s">
        <v>41</v>
      </c>
      <c r="B83" s="4"/>
      <c r="D83" s="4"/>
      <c r="E83" s="4"/>
      <c r="G83" s="21"/>
      <c r="H83" s="4"/>
      <c r="J83" s="4"/>
      <c r="L83" s="4">
        <v>225</v>
      </c>
      <c r="M83" s="4">
        <v>-141</v>
      </c>
      <c r="N83" s="4"/>
      <c r="P83" s="4"/>
      <c r="Q83" s="4"/>
      <c r="S83" s="4"/>
      <c r="T83" s="4"/>
      <c r="V83" s="4"/>
      <c r="Y83" s="32">
        <f t="shared" si="2"/>
        <v>84</v>
      </c>
      <c r="Z83" s="11"/>
      <c r="AA83" s="6"/>
    </row>
    <row r="84" spans="1:27" x14ac:dyDescent="0.25">
      <c r="A84" s="6" t="s">
        <v>69</v>
      </c>
      <c r="B84" s="4"/>
      <c r="D84" s="4">
        <v>83</v>
      </c>
      <c r="E84" s="4"/>
      <c r="G84" s="21"/>
      <c r="H84" s="4"/>
      <c r="J84" s="4"/>
      <c r="L84" s="4"/>
      <c r="M84" s="4"/>
      <c r="N84" s="4"/>
      <c r="P84" s="4"/>
      <c r="Q84" s="4"/>
      <c r="S84" s="4"/>
      <c r="T84" s="4"/>
      <c r="V84" s="4"/>
      <c r="Y84" s="32">
        <f t="shared" si="2"/>
        <v>83</v>
      </c>
      <c r="Z84" s="11"/>
      <c r="AA84" s="6"/>
    </row>
    <row r="85" spans="1:27" x14ac:dyDescent="0.25">
      <c r="A85" s="13" t="s">
        <v>25</v>
      </c>
      <c r="B85" s="4"/>
      <c r="D85" s="4"/>
      <c r="E85" s="4"/>
      <c r="G85" s="21"/>
      <c r="H85" s="4"/>
      <c r="J85" s="4"/>
      <c r="L85" s="4"/>
      <c r="M85" s="4"/>
      <c r="N85" s="4"/>
      <c r="P85" s="4"/>
      <c r="Q85" s="4"/>
      <c r="S85" s="4"/>
      <c r="T85" s="4"/>
      <c r="V85" s="4"/>
      <c r="Y85" s="32">
        <f t="shared" si="2"/>
        <v>0</v>
      </c>
      <c r="Z85" s="11"/>
      <c r="AA85" s="6"/>
    </row>
    <row r="86" spans="1:27" x14ac:dyDescent="0.25">
      <c r="A86" s="18" t="s">
        <v>49</v>
      </c>
      <c r="B86" s="4"/>
      <c r="D86" s="4"/>
      <c r="E86" s="4"/>
      <c r="G86" s="21"/>
      <c r="H86" s="4"/>
      <c r="J86" s="4"/>
      <c r="L86" s="4"/>
      <c r="M86" s="4"/>
      <c r="N86" s="4"/>
      <c r="P86" s="4"/>
      <c r="Q86" s="4"/>
      <c r="S86" s="4"/>
      <c r="T86" s="4"/>
      <c r="V86" s="4"/>
      <c r="Y86" s="32">
        <f t="shared" si="2"/>
        <v>0</v>
      </c>
      <c r="Z86" s="11"/>
      <c r="AA86" s="6"/>
    </row>
    <row r="87" spans="1:27" s="38" customFormat="1" x14ac:dyDescent="0.25">
      <c r="A87" s="18" t="s">
        <v>80</v>
      </c>
      <c r="B87" s="4"/>
      <c r="D87" s="4"/>
      <c r="E87" s="4"/>
      <c r="G87" s="21"/>
      <c r="H87" s="4"/>
      <c r="J87" s="4"/>
      <c r="L87" s="4"/>
      <c r="M87" s="4"/>
      <c r="N87" s="4"/>
      <c r="P87" s="4"/>
      <c r="Q87" s="4"/>
      <c r="S87" s="4"/>
      <c r="T87" s="4"/>
      <c r="V87" s="4"/>
      <c r="Y87" s="32">
        <f t="shared" si="2"/>
        <v>0</v>
      </c>
      <c r="Z87" s="11"/>
      <c r="AA87" s="6"/>
    </row>
    <row r="88" spans="1:27" x14ac:dyDescent="0.25">
      <c r="A88" s="13" t="s">
        <v>15</v>
      </c>
      <c r="B88" s="4"/>
      <c r="D88" s="4"/>
      <c r="E88" s="4"/>
      <c r="G88" s="21"/>
      <c r="H88" s="4"/>
      <c r="J88" s="4"/>
      <c r="L88" s="4"/>
      <c r="M88" s="4"/>
      <c r="N88" s="4"/>
      <c r="P88" s="4"/>
      <c r="Q88" s="4"/>
      <c r="S88" s="4"/>
      <c r="T88" s="4"/>
      <c r="V88" s="4"/>
      <c r="Y88" s="32">
        <f t="shared" si="2"/>
        <v>0</v>
      </c>
      <c r="Z88" s="11"/>
      <c r="AA88" s="6"/>
    </row>
    <row r="89" spans="1:27" s="38" customFormat="1" ht="15.75" thickBot="1" x14ac:dyDescent="0.3">
      <c r="A89" s="47" t="s">
        <v>82</v>
      </c>
      <c r="B89" s="26"/>
      <c r="D89" s="26"/>
      <c r="E89" s="26"/>
      <c r="G89" s="27"/>
      <c r="H89" s="26"/>
      <c r="J89" s="4"/>
      <c r="L89" s="26"/>
      <c r="M89" s="26"/>
      <c r="N89" s="26"/>
      <c r="P89" s="26"/>
      <c r="Q89" s="26"/>
      <c r="S89" s="26"/>
      <c r="T89" s="26"/>
      <c r="V89" s="26"/>
      <c r="Y89" s="33">
        <f>SUM(B89:X89)</f>
        <v>0</v>
      </c>
      <c r="Z89" s="11"/>
      <c r="AA89" s="6"/>
    </row>
    <row r="90" spans="1:27" ht="15.75" thickBot="1" x14ac:dyDescent="0.3">
      <c r="A90" s="28" t="s">
        <v>16</v>
      </c>
      <c r="B90" s="29">
        <f>SUM(B5:B88)</f>
        <v>0</v>
      </c>
      <c r="C90" s="31"/>
      <c r="D90" s="30">
        <f>SUM(D5:D89)</f>
        <v>1162</v>
      </c>
      <c r="E90" s="30">
        <f>SUM(E4:E89)</f>
        <v>-100</v>
      </c>
      <c r="F90" s="30">
        <f>SUM(F4:F89)</f>
        <v>0</v>
      </c>
      <c r="G90" s="30">
        <f>SUM(G5:G89)</f>
        <v>770</v>
      </c>
      <c r="H90" s="30">
        <f>SUM(H4:H89)</f>
        <v>0</v>
      </c>
      <c r="I90" s="43"/>
      <c r="J90" s="30">
        <f>SUM(J4:J89)</f>
        <v>12</v>
      </c>
      <c r="K90" s="30">
        <f>SUM(K4:K89)</f>
        <v>0</v>
      </c>
      <c r="L90" s="30">
        <f>SUM(L4:L89)</f>
        <v>3825</v>
      </c>
      <c r="M90" s="30">
        <f>SUM(M5:M89)</f>
        <v>-3382</v>
      </c>
      <c r="N90" s="30">
        <f>SUM(N4:N89)</f>
        <v>-60</v>
      </c>
      <c r="O90" s="31"/>
      <c r="P90" s="30">
        <f>SUM(P4:P89)</f>
        <v>596</v>
      </c>
      <c r="Q90" s="30">
        <f>SUM(Q5:Q89)</f>
        <v>-93</v>
      </c>
      <c r="R90" s="30">
        <f>SUM(R4:R89)</f>
        <v>0</v>
      </c>
      <c r="S90" s="30">
        <f>SUM(S4:S89)</f>
        <v>-464</v>
      </c>
      <c r="T90" s="30">
        <f>SUM(T5:T89)</f>
        <v>91</v>
      </c>
      <c r="U90" s="30">
        <f>SUM(U4:U89)</f>
        <v>0</v>
      </c>
      <c r="V90" s="30">
        <f>SUM(V5:V88)</f>
        <v>-110</v>
      </c>
      <c r="W90" s="31"/>
      <c r="X90" s="31"/>
      <c r="Y90" s="30">
        <f>SUM(Y4:Y89)</f>
        <v>2247</v>
      </c>
      <c r="Z90" s="30">
        <f>SUM(Z5:Z88)</f>
        <v>0</v>
      </c>
      <c r="AA90" s="30"/>
    </row>
    <row r="91" spans="1:27" x14ac:dyDescent="0.25">
      <c r="A91" s="46" t="s">
        <v>93</v>
      </c>
    </row>
    <row r="92" spans="1:27" s="15" customFormat="1" x14ac:dyDescent="0.25">
      <c r="G92" s="22"/>
      <c r="L92" s="16"/>
      <c r="M92" s="16"/>
      <c r="N92" s="16"/>
      <c r="P92" s="16"/>
      <c r="S92" s="16"/>
      <c r="T92" s="16"/>
      <c r="V92" s="16"/>
      <c r="AA92" s="17"/>
    </row>
    <row r="93" spans="1:27" x14ac:dyDescent="0.25">
      <c r="D93" s="44" t="s">
        <v>77</v>
      </c>
      <c r="G93" s="44" t="s">
        <v>78</v>
      </c>
      <c r="L93" s="44" t="s">
        <v>105</v>
      </c>
      <c r="M93" s="44"/>
      <c r="P93" s="44" t="s">
        <v>119</v>
      </c>
      <c r="Q93" s="15"/>
      <c r="R93" s="15"/>
      <c r="S93" s="44" t="s">
        <v>106</v>
      </c>
      <c r="T93" s="24"/>
      <c r="U93" s="24"/>
      <c r="V93" s="44" t="s">
        <v>120</v>
      </c>
    </row>
    <row r="94" spans="1:27" x14ac:dyDescent="0.25">
      <c r="A94" t="s">
        <v>29</v>
      </c>
      <c r="B94">
        <v>44</v>
      </c>
      <c r="D94">
        <v>52</v>
      </c>
      <c r="G94" s="20">
        <v>44</v>
      </c>
      <c r="L94" s="38">
        <v>141</v>
      </c>
      <c r="P94">
        <v>93</v>
      </c>
      <c r="S94">
        <v>0</v>
      </c>
      <c r="V94" s="38"/>
    </row>
    <row r="95" spans="1:27" x14ac:dyDescent="0.25">
      <c r="A95" t="s">
        <v>28</v>
      </c>
      <c r="B95">
        <v>1.6</v>
      </c>
      <c r="D95">
        <v>1.6</v>
      </c>
      <c r="G95" s="19">
        <v>1.6</v>
      </c>
      <c r="L95">
        <v>1.6</v>
      </c>
      <c r="P95">
        <v>1.6</v>
      </c>
      <c r="S95">
        <v>1.6</v>
      </c>
      <c r="V95" s="38">
        <v>1.6</v>
      </c>
    </row>
    <row r="96" spans="1:27" x14ac:dyDescent="0.25">
      <c r="A96" t="s">
        <v>26</v>
      </c>
      <c r="B96" s="5"/>
      <c r="D96" s="5"/>
      <c r="G96" s="23"/>
      <c r="L96" s="5"/>
      <c r="M96" s="39"/>
      <c r="N96" s="39"/>
      <c r="P96" s="5"/>
      <c r="S96" s="5"/>
      <c r="V96" s="5"/>
    </row>
    <row r="97" spans="1:27" s="9" customFormat="1" ht="15.75" thickBot="1" x14ac:dyDescent="0.3">
      <c r="A97" s="9" t="s">
        <v>30</v>
      </c>
      <c r="B97" s="12">
        <f>B94*B95</f>
        <v>70.400000000000006</v>
      </c>
      <c r="D97" s="12">
        <f>D94*D95*2</f>
        <v>166.4</v>
      </c>
      <c r="G97" s="37">
        <f>G94*G95*2</f>
        <v>140.80000000000001</v>
      </c>
      <c r="L97" s="12">
        <f>L94*L95*2</f>
        <v>451.20000000000005</v>
      </c>
      <c r="M97" s="40"/>
      <c r="N97" s="40"/>
      <c r="P97" s="12">
        <f>P94*P95*2</f>
        <v>297.60000000000002</v>
      </c>
      <c r="S97" s="12">
        <f>S94*S95*2</f>
        <v>0</v>
      </c>
      <c r="T97"/>
      <c r="V97" s="12">
        <f>V94*V95*2</f>
        <v>0</v>
      </c>
      <c r="AA97" s="1"/>
    </row>
    <row r="98" spans="1:27" ht="15.75" thickTop="1" x14ac:dyDescent="0.25"/>
    <row r="99" spans="1:27" x14ac:dyDescent="0.25">
      <c r="A99" s="9" t="s">
        <v>70</v>
      </c>
      <c r="G99" s="19"/>
    </row>
    <row r="100" spans="1:27" x14ac:dyDescent="0.25">
      <c r="A100" s="14"/>
    </row>
    <row r="101" spans="1:27" x14ac:dyDescent="0.25">
      <c r="D101" s="38"/>
    </row>
  </sheetData>
  <sortState ref="A4:S71">
    <sortCondition ref="A4"/>
  </sortState>
  <mergeCells count="5">
    <mergeCell ref="L2:N2"/>
    <mergeCell ref="D2:E2"/>
    <mergeCell ref="P2:R2"/>
    <mergeCell ref="S2:T2"/>
    <mergeCell ref="G2:H2"/>
  </mergeCells>
  <pageMargins left="0" right="0" top="0" bottom="0" header="0.31496062992125984" footer="0.31496062992125984"/>
  <pageSetup paperSize="9" scale="50" fitToHeight="0" orientation="landscape" r:id="rId1"/>
  <headerFoot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2017</vt:lpstr>
      <vt:lpstr>'2017'!Udskriftstitler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Andersen</dc:creator>
  <cp:lastModifiedBy>Morten</cp:lastModifiedBy>
  <cp:lastPrinted>2016-06-06T19:14:56Z</cp:lastPrinted>
  <dcterms:created xsi:type="dcterms:W3CDTF">2014-03-09T15:16:48Z</dcterms:created>
  <dcterms:modified xsi:type="dcterms:W3CDTF">2017-07-02T11:18:50Z</dcterms:modified>
</cp:coreProperties>
</file>